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<sst xmlns="http://schemas.openxmlformats.org/spreadsheetml/2006/main" count="841" uniqueCount="209">
  <si>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</si>
  <si>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</si>
  <si>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</si>
  <si>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</si>
  <si>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</si>
  <si>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</si>
  <si>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</si>
  <si>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</si>
  <si>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</si>
  <si>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</si>
  <si>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</si>
  <si>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</si>
  <si>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</si>
  <si>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</si>
  <si>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</si>
  <si>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</si>
  <si>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</si>
  <si>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</si>
  <si>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</si>
  <si>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</si>
  <si>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</si>
  <si>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</si>
  <si>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</si>
  <si>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</si>
  <si>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</si>
  <si>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</si>
  <si>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</si>
  <si>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</si>
  <si>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</si>
  <si>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</si>
  <si>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</si>
  <si>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</si>
  <si>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</si>
  <si>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</si>
  <si>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</si>
  <si>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</si>
  <si>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</si>
  <si>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</si>
  <si>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</si>
  <si>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</si>
  <si>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</si>
  <si>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</si>
  <si>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</si>
  <si>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</si>
  <si>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</si>
  <si>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</si>
  <si>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</si>
  <si>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</si>
  <si>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</si>
  <si>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</si>
  <si>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</si>
  <si>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</si>
  <si>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</si>
  <si>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</si>
  <si>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</si>
  <si>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</si>
  <si>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</si>
  <si>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</si>
  <si>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</si>
  <si>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</si>
  <si>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</si>
  <si>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</si>
  <si>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</si>
  <si>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</si>
  <si>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</si>
  <si>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</si>
  <si>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</si>
  <si>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</si>
  <si>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</si>
  <si>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</si>
  <si>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</si>
  <si>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</si>
  <si>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</si>
  <si>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</si>
  <si>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</si>
  <si>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</si>
  <si>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</si>
  <si>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</si>
  <si>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</si>
  <si>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</si>
  <si>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</si>
  <si>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</si>
  <si>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</si>
  <si>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</si>
  <si>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</si>
  <si>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</si>
  <si>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</si>
  <si>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</si>
  <si>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</si>
  <si>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</si>
  <si>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</si>
  <si>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</si>
  <si>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</si>
  <si>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</si>
  <si>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</si>
  <si>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</si>
  <si>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</si>
  <si>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</si>
  <si>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</si>
  <si>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</si>
  <si>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</si>
  <si>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</si>
  <si>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</si>
  <si>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</si>
  <si>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</si>
  <si>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</si>
  <si>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</si>
  <si>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</si>
  <si>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</si>
  <si>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</si>
  <si>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</si>
  <si>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</si>
  <si>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</si>
  <si>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</si>
  <si>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</si>
  <si>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</si>
  <si>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</si>
  <si>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</si>
  <si>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</si>
  <si>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</si>
  <si>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</si>
  <si>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Национальный состав мигрантов</t>
  </si>
  <si>
    <t>национальность</t>
  </si>
  <si>
    <r>
      <rPr>
        <b/>
        <sz val="14"/>
        <rFont val="Calibri"/>
        <family val="2"/>
      </rPr>
      <t>человек</t>
    </r>
  </si>
  <si>
    <t>Абылкаликов С.И.</t>
  </si>
  <si>
    <t>Национальность</t>
  </si>
  <si>
    <t>Русские</t>
  </si>
  <si>
    <t>Адыгейцы</t>
  </si>
  <si>
    <t>Алтайцы</t>
  </si>
  <si>
    <t>Балкарцы</t>
  </si>
  <si>
    <t>Башкиры</t>
  </si>
  <si>
    <t>Буряты</t>
  </si>
  <si>
    <t>Евреи</t>
  </si>
  <si>
    <t>Ингуши</t>
  </si>
  <si>
    <t>Кабардинцы</t>
  </si>
  <si>
    <t>Калмыки</t>
  </si>
  <si>
    <t>Карачаевцы</t>
  </si>
  <si>
    <t>Карелы</t>
  </si>
  <si>
    <t>Коми</t>
  </si>
  <si>
    <t>Марийцы</t>
  </si>
  <si>
    <t>Мордва</t>
  </si>
  <si>
    <t>Осетины</t>
  </si>
  <si>
    <t>Саха (Якуты)</t>
  </si>
  <si>
    <t>Татары</t>
  </si>
  <si>
    <t>Тувинцы</t>
  </si>
  <si>
    <t>Удмурты</t>
  </si>
  <si>
    <t>Хакасы</t>
  </si>
  <si>
    <t>Черкесы</t>
  </si>
  <si>
    <t>Чеченцы</t>
  </si>
  <si>
    <t>Чуваши</t>
  </si>
  <si>
    <t>Азербайджанцы</t>
  </si>
  <si>
    <t>Армяне</t>
  </si>
  <si>
    <t>Белорусы</t>
  </si>
  <si>
    <t>Грузины</t>
  </si>
  <si>
    <t>Казахи</t>
  </si>
  <si>
    <t>Киргизы</t>
  </si>
  <si>
    <t>Латыши</t>
  </si>
  <si>
    <t>Литовцы</t>
  </si>
  <si>
    <t>Молдаване</t>
  </si>
  <si>
    <t>Таджики</t>
  </si>
  <si>
    <t>Туркмены</t>
  </si>
  <si>
    <t>Узбеки</t>
  </si>
  <si>
    <t>Украинцы</t>
  </si>
  <si>
    <t>Эстонцы</t>
  </si>
  <si>
    <t>Немцы</t>
  </si>
  <si>
    <t>Национальный состав мигрантов. Миграция между Российской Федерацией и странами СНГ и Балтии, 1995-2007. Прибывшие.</t>
  </si>
  <si>
    <t>В том числе:</t>
  </si>
  <si>
    <t>Народы и этнические группы Российской Федерации</t>
  </si>
  <si>
    <t>Из них:</t>
  </si>
  <si>
    <t>Титульные национальности стран СНГ и Балтии</t>
  </si>
  <si>
    <t>Народы и этнические группы, проживающие в основном за пределами Российской Федерации</t>
  </si>
  <si>
    <t>Болгары</t>
  </si>
  <si>
    <t>Вьетнамцы</t>
  </si>
  <si>
    <t>Греки</t>
  </si>
  <si>
    <t>Китайцы</t>
  </si>
  <si>
    <t>Корейцы</t>
  </si>
  <si>
    <t>Другие национальности</t>
  </si>
  <si>
    <t>Национальность не указана</t>
  </si>
  <si>
    <t>Массив получен на основе таблицы 7.11. НАЦИОНАЛЬНЫЙ СОСТАВ МЕЖДУНАРОДНЫХ МИГРАНТОВ</t>
  </si>
  <si>
    <t>http://www.gks.ru/bgd/regl/B08_16/IssWWW.exe/Stg/html1/07-11.htm</t>
  </si>
  <si>
    <t>Абылкаликов 7.11. НАЦИОНАЛЬНЫЙ СОСТАВ МИГРАНТОВ Прибывшие.xls</t>
  </si>
  <si>
    <t>aby_001.xls</t>
  </si>
  <si>
    <t>Прибывшие в Российскую Федерацию - всего</t>
  </si>
  <si>
    <t>Народности Дагестана: всего</t>
  </si>
  <si>
    <t>НД: Аварцы</t>
  </si>
  <si>
    <t>НД: Даргинцы</t>
  </si>
  <si>
    <t>НД: Кумыки</t>
  </si>
  <si>
    <t>НД: Лакцы</t>
  </si>
  <si>
    <t>НД: Лезгины</t>
  </si>
  <si>
    <t>НД: Ногайцы</t>
  </si>
  <si>
    <t>НД: Табасараны</t>
  </si>
  <si>
    <t>НД: другие</t>
  </si>
  <si>
    <t>дата издания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</si>
  <si>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</si>
  <si>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</si>
  <si>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</si>
  <si>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</si>
  <si>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</si>
  <si>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</si>
  <si>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</si>
  <si>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</si>
  <si>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Россия</t>
  </si>
  <si>
    <t>Демографический ежегодник России</t>
  </si>
  <si>
    <t>2-я категория: название</t>
  </si>
  <si>
    <t>2-я доп.категория: значение</t>
  </si>
  <si>
    <t>2-я доп.категория: код</t>
  </si>
  <si>
    <t>2-я доп.категория: № п/п</t>
  </si>
  <si>
    <t>направление миграции</t>
  </si>
  <si>
    <t>прибывшие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</si>
</sst>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righ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/>
    </xf>
    <xf numFmtId="0" fontId="2" fillId="35" borderId="21" xfId="42" applyFill="1" applyBorder="1" applyAlignment="1" applyProtection="1">
      <alignment horizontal="left" vertical="center"/>
      <protection/>
    </xf>
    <xf numFmtId="14" fontId="7" fillId="35" borderId="21" xfId="0" applyNumberFormat="1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7" borderId="0" xfId="0" applyFont="1" applyFill="1" applyAlignment="1">
      <alignment horizontal="left" vertical="center"/>
    </xf>
    <xf numFmtId="0" fontId="14" fillId="37" borderId="24" xfId="0" applyFont="1" applyFill="1" applyBorder="1" applyAlignment="1">
      <alignment horizontal="center"/>
    </xf>
    <xf numFmtId="1" fontId="14" fillId="37" borderId="24" xfId="0" applyNumberFormat="1" applyFont="1" applyFill="1" applyBorder="1" applyAlignment="1">
      <alignment horizontal="center"/>
    </xf>
    <xf numFmtId="1" fontId="14" fillId="38" borderId="24" xfId="0" applyNumberFormat="1" applyFont="1" applyFill="1" applyBorder="1" applyAlignment="1">
      <alignment horizontal="center"/>
    </xf>
    <xf numFmtId="0" fontId="14" fillId="37" borderId="25" xfId="0" applyFont="1" applyFill="1" applyBorder="1" applyAlignment="1">
      <alignment horizontal="left" indent="1"/>
    </xf>
    <xf numFmtId="0" fontId="14" fillId="37" borderId="26" xfId="0" applyFont="1" applyFill="1" applyBorder="1" applyAlignment="1">
      <alignment horizontal="left" indent="1"/>
    </xf>
    <xf numFmtId="0" fontId="14" fillId="37" borderId="27" xfId="0" applyFont="1" applyFill="1" applyBorder="1" applyAlignment="1">
      <alignment horizontal="left" inden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6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37" borderId="24" xfId="0" applyFont="1" applyFill="1" applyBorder="1" applyAlignment="1">
      <alignment horizontal="right"/>
    </xf>
    <xf numFmtId="1" fontId="14" fillId="37" borderId="24" xfId="0" applyNumberFormat="1" applyFont="1" applyFill="1" applyBorder="1" applyAlignment="1">
      <alignment horizontal="right"/>
    </xf>
    <xf numFmtId="1" fontId="14" fillId="38" borderId="2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D22" t="str">
            <v>MigDir</v>
          </cell>
        </row>
        <row r="23">
          <cell r="B23" t="str">
            <v>образование</v>
          </cell>
          <cell r="D23" t="str">
            <v>Edu</v>
          </cell>
        </row>
        <row r="24">
          <cell r="B24" t="str">
            <v>причина миграции</v>
          </cell>
          <cell r="D24" t="str">
            <v>ReaMig</v>
          </cell>
        </row>
        <row r="25">
          <cell r="B25" t="str">
            <v>цель поездки</v>
          </cell>
          <cell r="D25" t="str">
            <v>Goal</v>
          </cell>
        </row>
        <row r="26">
          <cell r="B26" t="str">
            <v>брачное состояние</v>
          </cell>
          <cell r="D26" t="str">
            <v>MaSta</v>
          </cell>
        </row>
        <row r="27">
          <cell r="B27" t="str">
            <v>перинатальный период</v>
          </cell>
          <cell r="D27" t="str">
            <v>per_per</v>
          </cell>
        </row>
        <row r="28">
          <cell r="B28" t="str">
            <v>очередность рождения</v>
          </cell>
          <cell r="D28" t="str">
            <v>BirOrd</v>
          </cell>
        </row>
        <row r="29">
          <cell r="B29" t="str">
            <v>Регионы РФ выбытия</v>
          </cell>
          <cell r="D29" t="str">
            <v>RegRus</v>
          </cell>
        </row>
        <row r="30">
          <cell r="B30" t="str">
            <v>Регионы РФ прибытия</v>
          </cell>
          <cell r="D30" t="str">
            <v>RegRus</v>
          </cell>
        </row>
        <row r="31">
          <cell r="B31" t="str">
            <v>графа ТС</v>
          </cell>
          <cell r="D31" t="str">
            <v>indLT</v>
          </cell>
        </row>
        <row r="32">
          <cell r="B32" t="str">
            <v>вид демографической нагрузки</v>
          </cell>
          <cell r="D32" t="str">
            <v>DepRatTyp</v>
          </cell>
        </row>
        <row r="33">
          <cell r="B33" t="str">
            <v>тип населения</v>
          </cell>
          <cell r="D33" t="str">
            <v>DJDF</v>
          </cell>
        </row>
        <row r="34">
          <cell r="B34" t="str">
            <v>возраст до 1 года</v>
          </cell>
          <cell r="D34" t="str">
            <v>Year1</v>
          </cell>
        </row>
        <row r="35">
          <cell r="B35" t="str">
            <v>месяц</v>
          </cell>
          <cell r="D35" t="str">
            <v>Month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0">
        <row r="3">
          <cell r="B3" t="str">
            <v>Прибывшие в Российскую Федерацию - всего</v>
          </cell>
          <cell r="D3">
            <v>1</v>
          </cell>
        </row>
        <row r="4">
          <cell r="B4" t="str">
            <v>народы и этнические группы Российской Федерации</v>
          </cell>
          <cell r="D4">
            <v>2</v>
          </cell>
        </row>
        <row r="5">
          <cell r="B5" t="str">
            <v>Русские</v>
          </cell>
          <cell r="D5">
            <v>3</v>
          </cell>
        </row>
        <row r="6">
          <cell r="B6" t="str">
            <v>Адыгейцы</v>
          </cell>
          <cell r="D6">
            <v>4</v>
          </cell>
        </row>
        <row r="7">
          <cell r="B7" t="str">
            <v>Алтайцы</v>
          </cell>
          <cell r="D7">
            <v>5</v>
          </cell>
        </row>
        <row r="8">
          <cell r="B8" t="str">
            <v>Балкарцы</v>
          </cell>
          <cell r="D8">
            <v>6</v>
          </cell>
        </row>
        <row r="9">
          <cell r="B9" t="str">
            <v>Башкиры</v>
          </cell>
          <cell r="D9">
            <v>7</v>
          </cell>
        </row>
        <row r="10">
          <cell r="B10" t="str">
            <v>Буряты</v>
          </cell>
          <cell r="D10">
            <v>8</v>
          </cell>
        </row>
        <row r="11">
          <cell r="B11" t="str">
            <v>Народности Дагестана: всего</v>
          </cell>
          <cell r="D11">
            <v>9</v>
          </cell>
        </row>
        <row r="12">
          <cell r="B12" t="str">
            <v>НД: Аварцы</v>
          </cell>
          <cell r="D12">
            <v>10</v>
          </cell>
        </row>
        <row r="13">
          <cell r="B13" t="str">
            <v>НД: Даргинцы</v>
          </cell>
          <cell r="D13">
            <v>11</v>
          </cell>
        </row>
        <row r="14">
          <cell r="B14" t="str">
            <v>НД: Кумыки</v>
          </cell>
          <cell r="D14">
            <v>12</v>
          </cell>
        </row>
        <row r="15">
          <cell r="B15" t="str">
            <v>НД: Лакцы</v>
          </cell>
          <cell r="D15">
            <v>13</v>
          </cell>
        </row>
        <row r="16">
          <cell r="B16" t="str">
            <v>НД: Лезгины</v>
          </cell>
          <cell r="D16">
            <v>14</v>
          </cell>
        </row>
        <row r="17">
          <cell r="B17" t="str">
            <v>НД: Ногайцы</v>
          </cell>
          <cell r="D17">
            <v>15</v>
          </cell>
        </row>
        <row r="18">
          <cell r="B18" t="str">
            <v>НД: Табасараны</v>
          </cell>
          <cell r="D18">
            <v>16</v>
          </cell>
        </row>
        <row r="19">
          <cell r="B19" t="str">
            <v>НД: другие</v>
          </cell>
          <cell r="D19">
            <v>17</v>
          </cell>
        </row>
        <row r="20">
          <cell r="B20" t="str">
            <v>Евреи</v>
          </cell>
          <cell r="D20">
            <v>18</v>
          </cell>
        </row>
        <row r="21">
          <cell r="B21" t="str">
            <v>Ингуши</v>
          </cell>
          <cell r="D21">
            <v>19</v>
          </cell>
        </row>
        <row r="22">
          <cell r="B22" t="str">
            <v>Кабардинцы</v>
          </cell>
          <cell r="D22">
            <v>20</v>
          </cell>
        </row>
        <row r="23">
          <cell r="B23" t="str">
            <v>Калмыки</v>
          </cell>
          <cell r="D23">
            <v>21</v>
          </cell>
        </row>
        <row r="24">
          <cell r="B24" t="str">
            <v>Карачаевцы</v>
          </cell>
          <cell r="D24">
            <v>22</v>
          </cell>
        </row>
        <row r="25">
          <cell r="B25" t="str">
            <v>Карелы</v>
          </cell>
          <cell r="D25">
            <v>23</v>
          </cell>
        </row>
        <row r="26">
          <cell r="B26" t="str">
            <v>Коми</v>
          </cell>
          <cell r="D26">
            <v>24</v>
          </cell>
        </row>
        <row r="27">
          <cell r="B27" t="str">
            <v>Марийцы</v>
          </cell>
          <cell r="D27">
            <v>25</v>
          </cell>
        </row>
        <row r="28">
          <cell r="B28" t="str">
            <v>Мордва</v>
          </cell>
          <cell r="D28">
            <v>26</v>
          </cell>
        </row>
        <row r="29">
          <cell r="B29" t="str">
            <v>Осетины</v>
          </cell>
          <cell r="D29">
            <v>27</v>
          </cell>
        </row>
        <row r="30">
          <cell r="B30" t="str">
            <v>Саха (Якуты)</v>
          </cell>
          <cell r="D30">
            <v>28</v>
          </cell>
        </row>
        <row r="31">
          <cell r="B31" t="str">
            <v>Татары</v>
          </cell>
          <cell r="D31">
            <v>29</v>
          </cell>
        </row>
        <row r="32">
          <cell r="B32" t="str">
            <v>Тувинцы</v>
          </cell>
          <cell r="D32">
            <v>30</v>
          </cell>
        </row>
        <row r="33">
          <cell r="B33" t="str">
            <v>Удмурты</v>
          </cell>
          <cell r="D33">
            <v>31</v>
          </cell>
        </row>
        <row r="34">
          <cell r="B34" t="str">
            <v>Хакасы</v>
          </cell>
          <cell r="D34">
            <v>32</v>
          </cell>
        </row>
        <row r="35">
          <cell r="B35" t="str">
            <v>Черкесы</v>
          </cell>
          <cell r="D35">
            <v>33</v>
          </cell>
        </row>
        <row r="36">
          <cell r="B36" t="str">
            <v>Чеченцы</v>
          </cell>
          <cell r="D36">
            <v>34</v>
          </cell>
        </row>
        <row r="37">
          <cell r="B37" t="str">
            <v>Чуваши</v>
          </cell>
          <cell r="D37">
            <v>35</v>
          </cell>
        </row>
        <row r="38">
          <cell r="B38" t="str">
            <v>титульные национальности стран СНГ и Балтии</v>
          </cell>
          <cell r="D38">
            <v>36</v>
          </cell>
        </row>
        <row r="39">
          <cell r="B39" t="str">
            <v>народы и этнические группы, проживающие в основном за пределами Российской Федерации</v>
          </cell>
          <cell r="D39">
            <v>37</v>
          </cell>
        </row>
        <row r="40">
          <cell r="B40" t="str">
            <v>Азербайджанцы</v>
          </cell>
          <cell r="D40">
            <v>38</v>
          </cell>
        </row>
        <row r="41">
          <cell r="B41" t="str">
            <v>Армяне</v>
          </cell>
          <cell r="D41">
            <v>39</v>
          </cell>
        </row>
        <row r="42">
          <cell r="B42" t="str">
            <v>Белорусы</v>
          </cell>
          <cell r="D42">
            <v>40</v>
          </cell>
        </row>
        <row r="43">
          <cell r="B43" t="str">
            <v>Болгары</v>
          </cell>
          <cell r="D43">
            <v>41</v>
          </cell>
        </row>
        <row r="44">
          <cell r="B44" t="str">
            <v>Вьетнамцы</v>
          </cell>
          <cell r="D44">
            <v>42</v>
          </cell>
        </row>
        <row r="45">
          <cell r="B45" t="str">
            <v>Греки</v>
          </cell>
          <cell r="D45">
            <v>43</v>
          </cell>
        </row>
        <row r="46">
          <cell r="B46" t="str">
            <v>Грузины</v>
          </cell>
          <cell r="D46">
            <v>44</v>
          </cell>
        </row>
        <row r="47">
          <cell r="B47" t="str">
            <v>Казахи</v>
          </cell>
          <cell r="D47">
            <v>45</v>
          </cell>
        </row>
        <row r="48">
          <cell r="B48" t="str">
            <v>Киргизы</v>
          </cell>
          <cell r="D48">
            <v>46</v>
          </cell>
        </row>
        <row r="49">
          <cell r="B49" t="str">
            <v>Китайцы</v>
          </cell>
          <cell r="D49">
            <v>47</v>
          </cell>
        </row>
        <row r="50">
          <cell r="B50" t="str">
            <v>Корейцы</v>
          </cell>
          <cell r="D50">
            <v>48</v>
          </cell>
        </row>
        <row r="51">
          <cell r="B51" t="str">
            <v>Латыши</v>
          </cell>
          <cell r="D51">
            <v>49</v>
          </cell>
        </row>
        <row r="52">
          <cell r="B52" t="str">
            <v>Литовцы</v>
          </cell>
          <cell r="D52">
            <v>50</v>
          </cell>
        </row>
        <row r="53">
          <cell r="B53" t="str">
            <v>Молдаване</v>
          </cell>
          <cell r="D53">
            <v>51</v>
          </cell>
        </row>
        <row r="54">
          <cell r="B54" t="str">
            <v>Немцы</v>
          </cell>
          <cell r="D54">
            <v>52</v>
          </cell>
        </row>
        <row r="55">
          <cell r="B55" t="str">
            <v>Таджики</v>
          </cell>
          <cell r="D55">
            <v>53</v>
          </cell>
        </row>
        <row r="56">
          <cell r="B56" t="str">
            <v>Туркмены</v>
          </cell>
          <cell r="D56">
            <v>54</v>
          </cell>
        </row>
        <row r="57">
          <cell r="B57" t="str">
            <v>Узбеки</v>
          </cell>
          <cell r="D57">
            <v>55</v>
          </cell>
        </row>
        <row r="58">
          <cell r="B58" t="str">
            <v>Украинцы</v>
          </cell>
          <cell r="D58">
            <v>56</v>
          </cell>
        </row>
        <row r="59">
          <cell r="B59" t="str">
            <v>Эстонцы</v>
          </cell>
          <cell r="D59">
            <v>57</v>
          </cell>
        </row>
        <row r="60">
          <cell r="B60" t="str">
            <v>другие национальности</v>
          </cell>
          <cell r="D60">
            <v>58</v>
          </cell>
        </row>
        <row r="61">
          <cell r="B61" t="str">
            <v>национальность не указана</v>
          </cell>
          <cell r="D61">
            <v>59</v>
          </cell>
        </row>
        <row r="62">
          <cell r="B62" t="str">
            <v>Выбывшие из Российскуой Федерации - всего</v>
          </cell>
          <cell r="D62">
            <v>60</v>
          </cell>
        </row>
        <row r="63">
          <cell r="B63" t="str">
            <v>Миграционный прирост населения Российской Федерации - всего</v>
          </cell>
          <cell r="D63">
            <v>61</v>
          </cell>
        </row>
        <row r="64">
          <cell r="B64" t="str">
            <v>все</v>
          </cell>
          <cell r="D64" t="str">
            <v>TOT</v>
          </cell>
        </row>
        <row r="65">
          <cell r="B65" t="str">
            <v>финны</v>
          </cell>
          <cell r="D65">
            <v>63</v>
          </cell>
        </row>
        <row r="66">
          <cell r="B66" t="str">
            <v>поляки</v>
          </cell>
          <cell r="D66">
            <v>64</v>
          </cell>
        </row>
        <row r="67">
          <cell r="B67" t="str">
            <v>другие</v>
          </cell>
          <cell r="D67">
            <v>65</v>
          </cell>
        </row>
        <row r="68">
          <cell r="B68" t="str">
            <v>void</v>
          </cell>
          <cell r="D68">
            <v>66</v>
          </cell>
        </row>
        <row r="69">
          <cell r="B69" t="str">
            <v>void</v>
          </cell>
          <cell r="D69">
            <v>67</v>
          </cell>
        </row>
        <row r="70">
          <cell r="B70" t="str">
            <v>void</v>
          </cell>
          <cell r="D70">
            <v>68</v>
          </cell>
        </row>
        <row r="71">
          <cell r="B71" t="str">
            <v>void</v>
          </cell>
          <cell r="D71">
            <v>69</v>
          </cell>
        </row>
        <row r="72">
          <cell r="B72" t="str">
            <v>void</v>
          </cell>
          <cell r="D72">
            <v>70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8_16/IssWWW.exe/Stg/html1/07-11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8"/>
  <sheetViews>
    <sheetView tabSelected="1" zoomScale="85" zoomScaleNormal="85" zoomScalePageLayoutView="0" workbookViewId="0" topLeftCell="A46">
      <selection activeCell="C51" sqref="C5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16" width="6.875" style="45" customWidth="1"/>
    <col min="17" max="17" width="5.875" style="1" customWidth="1"/>
    <col min="18" max="16384" width="9.125" style="1" customWidth="1"/>
  </cols>
  <sheetData>
    <row r="1" spans="2:16" s="8" customFormat="1" ht="30" thickBot="1">
      <c r="B1" s="58" t="s">
        <v>118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  <c r="P1" s="44"/>
    </row>
    <row r="2" spans="1:16" s="8" customFormat="1" ht="18" thickTop="1">
      <c r="A2" s="8">
        <v>1</v>
      </c>
      <c r="B2" s="8">
        <v>1</v>
      </c>
      <c r="C2" s="10" t="s">
        <v>3</v>
      </c>
      <c r="D2" s="16" t="s">
        <v>121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47.25" thickBot="1">
      <c r="A3" s="8">
        <v>1</v>
      </c>
      <c r="B3" s="8">
        <v>2</v>
      </c>
      <c r="C3" s="14" t="s">
        <v>117</v>
      </c>
      <c r="D3" s="26" t="s">
        <v>165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INDEX('[1]показатели'!$C$3:$C$60,MATCH(D2,'[1]показатели'!$B$3:$B$60,0))</f>
        <v>34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INDEX('[1]показатели'!$D$3:$D$60,MATCH(D2,'[1]показатели'!$B$3:$B$60,0))</f>
        <v>ECM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8" customFormat="1" ht="16.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3:16" s="8" customFormat="1" ht="16.5" thickBot="1" thickTop="1">
      <c r="C7" s="9"/>
      <c r="D7" s="7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s="8" customFormat="1" ht="18.75" thickBot="1" thickTop="1">
      <c r="A8" s="8">
        <v>1</v>
      </c>
      <c r="B8" s="8">
        <v>100</v>
      </c>
      <c r="C8" s="17" t="s">
        <v>6</v>
      </c>
      <c r="D8" s="18">
        <v>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8" customFormat="1" ht="15.75" customHeight="1" thickBot="1" thickTop="1">
      <c r="A9" s="8">
        <v>1</v>
      </c>
      <c r="B9" s="8">
        <v>111</v>
      </c>
      <c r="C9" s="14" t="s">
        <v>115</v>
      </c>
      <c r="D9" s="19" t="s">
        <v>122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EthN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8" customFormat="1" ht="18.75" thickBot="1" thickTop="1">
      <c r="A12" s="8">
        <v>1</v>
      </c>
      <c r="B12" s="8">
        <v>114</v>
      </c>
      <c r="C12" s="20" t="s">
        <v>106</v>
      </c>
      <c r="D12" s="21">
        <v>62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3:16" s="8" customFormat="1" ht="16.5" thickBot="1" thickTop="1">
      <c r="C13" s="9"/>
      <c r="D13" s="7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8" customFormat="1" ht="18.75" thickBot="1" thickTop="1">
      <c r="A14" s="8">
        <v>1</v>
      </c>
      <c r="B14" s="8">
        <v>200</v>
      </c>
      <c r="C14" s="10" t="s">
        <v>11</v>
      </c>
      <c r="D14" s="18">
        <v>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8" customFormat="1" ht="15.75" customHeight="1" thickBot="1" thickTop="1">
      <c r="A15" s="8">
        <v>1</v>
      </c>
      <c r="B15" s="8">
        <v>211</v>
      </c>
      <c r="C15" s="14" t="s">
        <v>115</v>
      </c>
      <c r="D15" s="21" t="s">
        <v>15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8" customFormat="1" ht="16.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8" customFormat="1" ht="16.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8" customFormat="1" ht="18.75" thickBot="1" thickTop="1">
      <c r="A18" s="8">
        <v>1</v>
      </c>
      <c r="B18" s="8">
        <v>214</v>
      </c>
      <c r="C18" s="12" t="s">
        <v>108</v>
      </c>
      <c r="D18" s="21">
        <v>13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3:16" s="8" customFormat="1" ht="9.75" customHeight="1" thickBot="1" thickTop="1">
      <c r="C19" s="9"/>
      <c r="D19" s="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8.75" thickBot="1" thickTop="1">
      <c r="A20" s="8">
        <v>1</v>
      </c>
      <c r="B20" s="8">
        <v>14</v>
      </c>
      <c r="C20" s="13" t="s">
        <v>22</v>
      </c>
      <c r="D20" s="19" t="s">
        <v>202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3:16" s="8" customFormat="1" ht="9.75" customHeight="1" thickBot="1" thickTop="1">
      <c r="C21" s="9"/>
      <c r="D21" s="7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8" customFormat="1" ht="16.5" thickBot="1" thickTop="1">
      <c r="A22" s="8">
        <v>1</v>
      </c>
      <c r="B22" s="8">
        <v>15</v>
      </c>
      <c r="C22" s="13" t="s">
        <v>109</v>
      </c>
      <c r="D22" s="28" t="s">
        <v>179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3:16" s="8" customFormat="1" ht="9.75" customHeight="1" thickBot="1" thickTop="1">
      <c r="C23" s="9"/>
      <c r="D23" s="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s="8" customFormat="1" ht="18.75" thickBot="1" thickTop="1">
      <c r="A24" s="8">
        <v>1</v>
      </c>
      <c r="B24" s="8">
        <v>16</v>
      </c>
      <c r="C24" s="13" t="s">
        <v>28</v>
      </c>
      <c r="D24" s="18" t="s">
        <v>123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3:16" s="8" customFormat="1" ht="9.75" customHeight="1" thickBot="1" thickTop="1">
      <c r="C25" s="9"/>
      <c r="D25" s="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s="8" customFormat="1" ht="18.75" thickBot="1" thickTop="1">
      <c r="A26" s="8">
        <v>1</v>
      </c>
      <c r="B26" s="8">
        <v>17</v>
      </c>
      <c r="C26" s="13" t="s">
        <v>113</v>
      </c>
      <c r="D26" s="29">
        <v>40513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3:16" s="8" customFormat="1" ht="9.75" customHeight="1" thickBot="1" thickTop="1">
      <c r="C27" s="9"/>
      <c r="D27" s="7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s="8" customFormat="1" ht="18.75" thickBot="1" thickTop="1">
      <c r="A28" s="8">
        <v>1</v>
      </c>
      <c r="B28" s="8">
        <v>18</v>
      </c>
      <c r="C28" s="13" t="s">
        <v>110</v>
      </c>
      <c r="D28" s="29">
        <f ca="1">TODAY()</f>
        <v>41002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3:16" s="8" customFormat="1" ht="9.75" customHeight="1" thickBot="1" thickTop="1">
      <c r="C29" s="9"/>
      <c r="D29" s="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s="8" customFormat="1" ht="18.75" thickBot="1" thickTop="1">
      <c r="A30" s="8">
        <v>1</v>
      </c>
      <c r="B30" s="8">
        <v>19</v>
      </c>
      <c r="C30" s="13" t="s">
        <v>111</v>
      </c>
      <c r="D30" s="21" t="s">
        <v>124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3" ht="9.75" customHeight="1" thickBot="1" thickTop="1">
      <c r="A31" s="8"/>
      <c r="C31" s="2"/>
    </row>
    <row r="32" spans="1:16" s="8" customFormat="1" ht="18.75" thickBot="1" thickTop="1">
      <c r="A32" s="8">
        <v>1</v>
      </c>
      <c r="B32" s="8">
        <v>20</v>
      </c>
      <c r="C32" s="13" t="s">
        <v>19</v>
      </c>
      <c r="D32" s="18" t="s">
        <v>181</v>
      </c>
      <c r="F32" s="9" t="s">
        <v>180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3" ht="9.75" customHeight="1" thickBot="1" thickTop="1">
      <c r="A33" s="8"/>
      <c r="C33" s="2"/>
    </row>
    <row r="34" spans="1:17" s="8" customFormat="1" ht="18.75" thickBot="1" thickTop="1">
      <c r="A34" s="8">
        <v>1</v>
      </c>
      <c r="B34" s="8">
        <v>21</v>
      </c>
      <c r="C34" s="13" t="s">
        <v>119</v>
      </c>
      <c r="D34" s="60" t="s">
        <v>178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3:16" s="25" customFormat="1" ht="9.75" customHeight="1" thickBot="1" thickTop="1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44" ht="15.75" customHeight="1" thickBot="1" thickTop="1">
      <c r="A36" s="8">
        <v>1</v>
      </c>
      <c r="B36" s="8">
        <v>22</v>
      </c>
      <c r="C36" s="53" t="s">
        <v>192</v>
      </c>
      <c r="D36" s="18">
        <v>2008</v>
      </c>
      <c r="E36" s="9"/>
      <c r="F36" s="9"/>
      <c r="G36" s="8"/>
      <c r="H36" s="8"/>
      <c r="I36" s="8"/>
      <c r="J36" s="8"/>
      <c r="K36" s="9"/>
      <c r="L36" s="8"/>
      <c r="M36" s="8"/>
      <c r="N36" s="8"/>
      <c r="O36" s="8"/>
      <c r="P36" s="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16" ht="9" customHeight="1" thickBot="1" thickTop="1">
      <c r="A37" s="8"/>
      <c r="C37" s="54"/>
      <c r="E37" s="2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</row>
    <row r="38" spans="1:3" s="8" customFormat="1" ht="17.25" customHeight="1" thickBot="1" thickTop="1">
      <c r="A38" s="8">
        <v>1</v>
      </c>
      <c r="B38" s="8">
        <v>300</v>
      </c>
      <c r="C38" s="53" t="s">
        <v>193</v>
      </c>
    </row>
    <row r="39" spans="1:16" ht="9.75" customHeight="1" thickBot="1" thickTop="1">
      <c r="A39" s="8"/>
      <c r="C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5" s="8" customFormat="1" ht="18.75" thickBot="1" thickTop="1">
      <c r="A40" s="8">
        <v>1</v>
      </c>
      <c r="B40" s="8">
        <v>311</v>
      </c>
      <c r="C40" s="13" t="s">
        <v>194</v>
      </c>
      <c r="D40" s="18" t="s">
        <v>195</v>
      </c>
      <c r="E40" s="9"/>
    </row>
    <row r="41" spans="1:5" s="8" customFormat="1" ht="16.5" thickBot="1" thickTop="1">
      <c r="A41" s="8">
        <v>1</v>
      </c>
      <c r="B41" s="8">
        <v>312</v>
      </c>
      <c r="C41" s="11" t="s">
        <v>196</v>
      </c>
      <c r="D41" s="55">
        <f>MATCH(D40,'[1]категории'!$B$3:$B$21,0)</f>
        <v>13</v>
      </c>
      <c r="E41" s="9"/>
    </row>
    <row r="42" spans="1:5" s="8" customFormat="1" ht="16.5" thickBot="1" thickTop="1">
      <c r="A42" s="8">
        <v>1</v>
      </c>
      <c r="B42" s="8">
        <v>313</v>
      </c>
      <c r="C42" s="11" t="s">
        <v>197</v>
      </c>
      <c r="D42" s="56" t="str">
        <f>IF(ISNA(#REF!),"-?-",INDEX('[1]категории'!$D$3:$D$21,D41))</f>
        <v>World</v>
      </c>
      <c r="E42" s="9"/>
    </row>
    <row r="43" spans="1:5" s="8" customFormat="1" ht="18.75" thickBot="1" thickTop="1">
      <c r="A43" s="8">
        <v>1</v>
      </c>
      <c r="B43" s="8">
        <v>315</v>
      </c>
      <c r="C43" s="13" t="s">
        <v>198</v>
      </c>
      <c r="D43" s="18" t="s">
        <v>201</v>
      </c>
      <c r="E43" s="9"/>
    </row>
    <row r="44" spans="1:5" s="8" customFormat="1" ht="16.5" thickBot="1" thickTop="1">
      <c r="A44" s="8">
        <v>1</v>
      </c>
      <c r="B44" s="8">
        <v>316</v>
      </c>
      <c r="C44" s="13" t="s">
        <v>199</v>
      </c>
      <c r="D44" s="57" t="str">
        <f>INDEX('[2]world'!$D$3:$D$101,MATCH(D43,'[2]world'!$B$3:$B$101,0))</f>
        <v>RU</v>
      </c>
      <c r="E44" s="9"/>
    </row>
    <row r="45" spans="1:5" s="8" customFormat="1" ht="16.5" thickBot="1" thickTop="1">
      <c r="A45" s="8">
        <v>1</v>
      </c>
      <c r="B45" s="8">
        <v>317</v>
      </c>
      <c r="C45" s="13" t="s">
        <v>200</v>
      </c>
      <c r="D45" s="55">
        <f>MATCH(D43,'[2]world'!$B$3:$B$101,0)</f>
        <v>33</v>
      </c>
      <c r="E45" s="9"/>
    </row>
    <row r="46" spans="1:16" ht="9.75" customHeight="1" thickBot="1" thickTop="1">
      <c r="A46" s="8"/>
      <c r="C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5" s="8" customFormat="1" ht="18.75" thickBot="1" thickTop="1">
      <c r="A47" s="8">
        <v>1</v>
      </c>
      <c r="B47" s="8">
        <v>321</v>
      </c>
      <c r="C47" s="13" t="s">
        <v>203</v>
      </c>
      <c r="D47" s="18" t="s">
        <v>207</v>
      </c>
      <c r="E47" s="9"/>
    </row>
    <row r="48" spans="1:5" s="8" customFormat="1" ht="16.5" thickBot="1" thickTop="1">
      <c r="A48" s="8">
        <v>1</v>
      </c>
      <c r="B48" s="8">
        <f>B47+1</f>
        <v>322</v>
      </c>
      <c r="C48" s="11" t="s">
        <v>196</v>
      </c>
      <c r="D48" s="55">
        <f>MATCH(D47,'[1]категории'!$B$3:$B$35,0)</f>
        <v>20</v>
      </c>
      <c r="E48" s="9"/>
    </row>
    <row r="49" spans="1:5" s="8" customFormat="1" ht="16.5" thickBot="1" thickTop="1">
      <c r="A49" s="8">
        <v>1</v>
      </c>
      <c r="B49" s="8">
        <f>B48+1</f>
        <v>323</v>
      </c>
      <c r="C49" s="11" t="s">
        <v>197</v>
      </c>
      <c r="D49" s="56" t="str">
        <f>IF(ISNA(#REF!),"-?-",INDEX('[1]категории'!$D$3:$D$35,D48))</f>
        <v>MigDir</v>
      </c>
      <c r="E49" s="9"/>
    </row>
    <row r="50" spans="1:5" s="8" customFormat="1" ht="18.75" thickBot="1" thickTop="1">
      <c r="A50" s="8">
        <v>1</v>
      </c>
      <c r="B50" s="8">
        <f>B49+2</f>
        <v>325</v>
      </c>
      <c r="C50" s="13" t="s">
        <v>204</v>
      </c>
      <c r="D50" s="18" t="s">
        <v>208</v>
      </c>
      <c r="E50" s="9"/>
    </row>
    <row r="51" spans="1:5" s="8" customFormat="1" ht="16.5" thickBot="1" thickTop="1">
      <c r="A51" s="8">
        <v>1</v>
      </c>
      <c r="B51" s="8">
        <f>B50+1</f>
        <v>326</v>
      </c>
      <c r="C51" s="13" t="s">
        <v>205</v>
      </c>
      <c r="D51" s="57" t="str">
        <f>INDEX('[2]migdir'!$D$3:$D$101,MATCH(D50,'[2]migdir'!$B$3:$B$101,0))</f>
        <v>in_m</v>
      </c>
      <c r="E51" s="9"/>
    </row>
    <row r="52" spans="1:5" s="8" customFormat="1" ht="16.5" thickBot="1" thickTop="1">
      <c r="A52" s="8">
        <v>1</v>
      </c>
      <c r="B52" s="8">
        <f>B51+1</f>
        <v>327</v>
      </c>
      <c r="C52" s="13" t="s">
        <v>206</v>
      </c>
      <c r="D52" s="55">
        <f>MATCH(D50,'[2]migdir'!$B$3:$B$101,0)</f>
        <v>5</v>
      </c>
      <c r="E52" s="9"/>
    </row>
    <row r="53" spans="1:17" ht="9" customHeight="1" thickTop="1">
      <c r="A53" s="8"/>
      <c r="B53" s="8"/>
      <c r="F53" s="8"/>
      <c r="G53" s="8"/>
      <c r="Q53" s="2"/>
    </row>
    <row r="54" spans="1:16" s="23" customFormat="1" ht="15">
      <c r="A54" s="22"/>
      <c r="B54" s="22"/>
      <c r="C54" s="27" t="s">
        <v>120</v>
      </c>
      <c r="D54" s="24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s="33" customFormat="1" ht="13.5">
      <c r="A55" s="32">
        <v>2</v>
      </c>
      <c r="B55" s="33">
        <v>3</v>
      </c>
      <c r="C55" s="33">
        <v>4</v>
      </c>
      <c r="D55" s="33">
        <v>5</v>
      </c>
      <c r="E55" s="47">
        <v>5</v>
      </c>
      <c r="F55" s="47">
        <v>5</v>
      </c>
      <c r="G55" s="47">
        <v>5</v>
      </c>
      <c r="H55" s="47">
        <v>5</v>
      </c>
      <c r="I55" s="47">
        <v>5</v>
      </c>
      <c r="J55" s="47">
        <v>5</v>
      </c>
      <c r="K55" s="47">
        <v>5</v>
      </c>
      <c r="L55" s="47">
        <v>5</v>
      </c>
      <c r="M55" s="47">
        <v>5</v>
      </c>
      <c r="N55" s="47">
        <v>5</v>
      </c>
      <c r="O55" s="47">
        <v>5</v>
      </c>
      <c r="P55" s="47">
        <v>5</v>
      </c>
    </row>
    <row r="56" spans="1:16" s="33" customFormat="1" ht="15.75" thickBot="1">
      <c r="A56" s="25">
        <v>3</v>
      </c>
      <c r="C56" s="34"/>
      <c r="D56" s="31">
        <f>INDEX('[1]period'!$D$3:$D$176,MATCH(D57,'[1]period'!$B$3:$B$176,0))</f>
        <v>1995</v>
      </c>
      <c r="E56" s="31">
        <f>INDEX('[1]period'!$D$3:$D$176,MATCH(E57,'[1]period'!$B$3:$B$176,0))</f>
        <v>1996</v>
      </c>
      <c r="F56" s="31">
        <f>INDEX('[1]period'!$D$3:$D$176,MATCH(F57,'[1]period'!$B$3:$B$176,0))</f>
        <v>1997</v>
      </c>
      <c r="G56" s="31">
        <f>INDEX('[1]period'!$D$3:$D$176,MATCH(G57,'[1]period'!$B$3:$B$176,0))</f>
        <v>1998</v>
      </c>
      <c r="H56" s="31">
        <f>INDEX('[1]period'!$D$3:$D$176,MATCH(H57,'[1]period'!$B$3:$B$176,0))</f>
        <v>1999</v>
      </c>
      <c r="I56" s="31">
        <f>INDEX('[1]period'!$D$3:$D$176,MATCH(I57,'[1]period'!$B$3:$B$176,0))</f>
        <v>2000</v>
      </c>
      <c r="J56" s="31">
        <f>INDEX('[1]period'!$D$3:$D$176,MATCH(J57,'[1]period'!$B$3:$B$176,0))</f>
        <v>2001</v>
      </c>
      <c r="K56" s="31">
        <f>INDEX('[1]period'!$D$3:$D$176,MATCH(K57,'[1]period'!$B$3:$B$176,0))</f>
        <v>2002</v>
      </c>
      <c r="L56" s="31">
        <f>INDEX('[1]period'!$D$3:$D$176,MATCH(L57,'[1]period'!$B$3:$B$176,0))</f>
        <v>2003</v>
      </c>
      <c r="M56" s="31">
        <f>INDEX('[1]period'!$D$3:$D$176,MATCH(M57,'[1]period'!$B$3:$B$176,0))</f>
        <v>2004</v>
      </c>
      <c r="N56" s="31">
        <f>INDEX('[1]period'!$D$3:$D$176,MATCH(N57,'[1]period'!$B$3:$B$176,0))</f>
        <v>2005</v>
      </c>
      <c r="O56" s="31">
        <f>INDEX('[1]period'!$D$3:$D$176,MATCH(O57,'[1]period'!$B$3:$B$176,0))</f>
        <v>2006</v>
      </c>
      <c r="P56" s="31">
        <f>INDEX('[1]period'!$D$3:$D$176,MATCH(P57,'[1]period'!$B$3:$B$176,0))</f>
        <v>2007</v>
      </c>
    </row>
    <row r="57" spans="1:16" s="36" customFormat="1" ht="15" thickBot="1" thickTop="1">
      <c r="A57" s="35">
        <v>4</v>
      </c>
      <c r="C57" s="37" t="s">
        <v>125</v>
      </c>
      <c r="D57" s="38">
        <v>1995</v>
      </c>
      <c r="E57" s="48">
        <v>1996</v>
      </c>
      <c r="F57" s="48">
        <v>1997</v>
      </c>
      <c r="G57" s="48">
        <v>1998</v>
      </c>
      <c r="H57" s="48">
        <v>1999</v>
      </c>
      <c r="I57" s="48">
        <v>2000</v>
      </c>
      <c r="J57" s="48">
        <v>2001</v>
      </c>
      <c r="K57" s="48">
        <v>2002</v>
      </c>
      <c r="L57" s="48">
        <v>2003</v>
      </c>
      <c r="M57" s="48">
        <v>2004</v>
      </c>
      <c r="N57" s="48">
        <v>2005</v>
      </c>
      <c r="O57" s="48">
        <v>2006</v>
      </c>
      <c r="P57" s="48">
        <v>2007</v>
      </c>
    </row>
    <row r="58" spans="1:16" s="36" customFormat="1" ht="15.75" thickBot="1">
      <c r="A58" s="35">
        <v>5</v>
      </c>
      <c r="B58" s="31">
        <f>INDEX('[2]ethnos'!$D$3:$D$176,MATCH(C58,'[2]ethnos'!$B$3:$B$176,0))</f>
        <v>1</v>
      </c>
      <c r="C58" s="41" t="s">
        <v>182</v>
      </c>
      <c r="D58" s="39">
        <v>841505</v>
      </c>
      <c r="E58" s="49">
        <v>631173</v>
      </c>
      <c r="F58" s="49">
        <v>582829</v>
      </c>
      <c r="G58" s="49">
        <v>494819</v>
      </c>
      <c r="H58" s="49">
        <v>366655</v>
      </c>
      <c r="I58" s="49">
        <v>359330</v>
      </c>
      <c r="J58" s="49">
        <v>193450</v>
      </c>
      <c r="K58" s="49">
        <v>184612</v>
      </c>
      <c r="L58" s="49">
        <v>129144</v>
      </c>
      <c r="M58" s="49">
        <v>119157</v>
      </c>
      <c r="N58" s="49">
        <v>177230</v>
      </c>
      <c r="O58" s="49">
        <v>186380</v>
      </c>
      <c r="P58" s="49">
        <v>286956</v>
      </c>
    </row>
    <row r="59" spans="1:16" s="36" customFormat="1" ht="15" thickBot="1" thickTop="1">
      <c r="A59" s="35"/>
      <c r="B59" s="30"/>
      <c r="C59" s="42" t="s">
        <v>166</v>
      </c>
      <c r="D59" s="3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6" customFormat="1" ht="16.5" thickBot="1" thickTop="1">
      <c r="A60" s="35">
        <v>5</v>
      </c>
      <c r="B60" s="31">
        <f>INDEX('[2]ethnos'!$D$3:$D$176,MATCH(C60,'[2]ethnos'!$B$3:$B$176,0))</f>
        <v>2</v>
      </c>
      <c r="C60" s="42" t="s">
        <v>167</v>
      </c>
      <c r="D60" s="39">
        <v>579260</v>
      </c>
      <c r="E60" s="49">
        <v>412848</v>
      </c>
      <c r="F60" s="49">
        <v>388621</v>
      </c>
      <c r="G60" s="49">
        <v>329231</v>
      </c>
      <c r="H60" s="49">
        <v>232462</v>
      </c>
      <c r="I60" s="49">
        <v>220861</v>
      </c>
      <c r="J60" s="49">
        <v>126016</v>
      </c>
      <c r="K60" s="49">
        <v>112958</v>
      </c>
      <c r="L60" s="49">
        <v>75626</v>
      </c>
      <c r="M60" s="49">
        <v>73252</v>
      </c>
      <c r="N60" s="49">
        <v>102669</v>
      </c>
      <c r="O60" s="49">
        <v>94886</v>
      </c>
      <c r="P60" s="49">
        <v>112706</v>
      </c>
    </row>
    <row r="61" spans="1:16" s="36" customFormat="1" ht="16.5" thickBot="1" thickTop="1">
      <c r="A61" s="35">
        <v>5</v>
      </c>
      <c r="B61" s="31">
        <f>INDEX('[2]ethnos'!$D$3:$D$176,MATCH(C61,'[2]ethnos'!$B$3:$B$176,0))</f>
        <v>3</v>
      </c>
      <c r="C61" s="42" t="s">
        <v>126</v>
      </c>
      <c r="D61" s="39">
        <v>510841</v>
      </c>
      <c r="E61" s="49">
        <v>364961</v>
      </c>
      <c r="F61" s="49">
        <v>344993</v>
      </c>
      <c r="G61" s="49">
        <v>290042</v>
      </c>
      <c r="H61" s="49">
        <v>202294</v>
      </c>
      <c r="I61" s="49">
        <v>192332</v>
      </c>
      <c r="J61" s="49">
        <v>110228</v>
      </c>
      <c r="K61" s="49">
        <v>99683</v>
      </c>
      <c r="L61" s="49">
        <v>66076</v>
      </c>
      <c r="M61" s="49">
        <v>65831</v>
      </c>
      <c r="N61" s="49">
        <v>92576</v>
      </c>
      <c r="O61" s="49">
        <v>82647</v>
      </c>
      <c r="P61" s="49">
        <v>94984</v>
      </c>
    </row>
    <row r="62" spans="1:16" s="36" customFormat="1" ht="16.5" thickBot="1" thickTop="1">
      <c r="A62" s="35">
        <v>5</v>
      </c>
      <c r="B62" s="31">
        <f>INDEX('[2]ethnos'!$D$3:$D$176,MATCH(C62,'[2]ethnos'!$B$3:$B$176,0))</f>
        <v>4</v>
      </c>
      <c r="C62" s="42" t="s">
        <v>127</v>
      </c>
      <c r="D62" s="39">
        <v>102</v>
      </c>
      <c r="E62" s="49">
        <v>72</v>
      </c>
      <c r="F62" s="49">
        <v>81</v>
      </c>
      <c r="G62" s="49">
        <v>41</v>
      </c>
      <c r="H62" s="49">
        <v>39</v>
      </c>
      <c r="I62" s="49">
        <v>78</v>
      </c>
      <c r="J62" s="49">
        <v>80</v>
      </c>
      <c r="K62" s="49">
        <v>54</v>
      </c>
      <c r="L62" s="49">
        <v>30</v>
      </c>
      <c r="M62" s="49">
        <v>23</v>
      </c>
      <c r="N62" s="49">
        <v>10</v>
      </c>
      <c r="O62" s="49">
        <v>19</v>
      </c>
      <c r="P62" s="49">
        <v>33</v>
      </c>
    </row>
    <row r="63" spans="1:16" s="36" customFormat="1" ht="16.5" thickBot="1" thickTop="1">
      <c r="A63" s="35">
        <v>5</v>
      </c>
      <c r="B63" s="31">
        <f>INDEX('[2]ethnos'!$D$3:$D$176,MATCH(C63,'[2]ethnos'!$B$3:$B$176,0))</f>
        <v>5</v>
      </c>
      <c r="C63" s="42" t="s">
        <v>128</v>
      </c>
      <c r="D63" s="39">
        <v>95</v>
      </c>
      <c r="E63" s="49">
        <v>74</v>
      </c>
      <c r="F63" s="49">
        <v>120</v>
      </c>
      <c r="G63" s="49">
        <v>41</v>
      </c>
      <c r="H63" s="49">
        <v>29</v>
      </c>
      <c r="I63" s="49">
        <v>24</v>
      </c>
      <c r="J63" s="49">
        <v>18</v>
      </c>
      <c r="K63" s="49">
        <v>15</v>
      </c>
      <c r="L63" s="49">
        <v>8</v>
      </c>
      <c r="M63" s="49">
        <v>5</v>
      </c>
      <c r="N63" s="49">
        <v>7</v>
      </c>
      <c r="O63" s="49">
        <v>12</v>
      </c>
      <c r="P63" s="49">
        <v>10</v>
      </c>
    </row>
    <row r="64" spans="1:16" s="36" customFormat="1" ht="16.5" thickBot="1" thickTop="1">
      <c r="A64" s="35">
        <v>5</v>
      </c>
      <c r="B64" s="31">
        <f>INDEX('[2]ethnos'!$D$3:$D$176,MATCH(C64,'[2]ethnos'!$B$3:$B$176,0))</f>
        <v>6</v>
      </c>
      <c r="C64" s="42" t="s">
        <v>129</v>
      </c>
      <c r="D64" s="39">
        <v>144</v>
      </c>
      <c r="E64" s="49">
        <v>105</v>
      </c>
      <c r="F64" s="49">
        <v>127</v>
      </c>
      <c r="G64" s="49">
        <v>119</v>
      </c>
      <c r="H64" s="49">
        <v>50</v>
      </c>
      <c r="I64" s="49">
        <v>53</v>
      </c>
      <c r="J64" s="49">
        <v>47</v>
      </c>
      <c r="K64" s="49">
        <v>53</v>
      </c>
      <c r="L64" s="49">
        <v>39</v>
      </c>
      <c r="M64" s="49">
        <v>20</v>
      </c>
      <c r="N64" s="49">
        <v>31</v>
      </c>
      <c r="O64" s="49">
        <v>9</v>
      </c>
      <c r="P64" s="49">
        <v>23</v>
      </c>
    </row>
    <row r="65" spans="1:16" s="36" customFormat="1" ht="16.5" thickBot="1" thickTop="1">
      <c r="A65" s="35">
        <v>5</v>
      </c>
      <c r="B65" s="31">
        <f>INDEX('[2]ethnos'!$D$3:$D$176,MATCH(C65,'[2]ethnos'!$B$3:$B$176,0))</f>
        <v>7</v>
      </c>
      <c r="C65" s="42" t="s">
        <v>130</v>
      </c>
      <c r="D65" s="39">
        <v>5646</v>
      </c>
      <c r="E65" s="49">
        <v>3495</v>
      </c>
      <c r="F65" s="49">
        <v>3404</v>
      </c>
      <c r="G65" s="49">
        <v>2968</v>
      </c>
      <c r="H65" s="49">
        <v>2224</v>
      </c>
      <c r="I65" s="49">
        <v>1750</v>
      </c>
      <c r="J65" s="49">
        <v>1157</v>
      </c>
      <c r="K65" s="49">
        <v>1027</v>
      </c>
      <c r="L65" s="49">
        <v>811</v>
      </c>
      <c r="M65" s="49">
        <v>430</v>
      </c>
      <c r="N65" s="49">
        <v>456</v>
      </c>
      <c r="O65" s="49">
        <v>465</v>
      </c>
      <c r="P65" s="49">
        <v>1072</v>
      </c>
    </row>
    <row r="66" spans="1:16" s="36" customFormat="1" ht="16.5" thickBot="1" thickTop="1">
      <c r="A66" s="35">
        <v>5</v>
      </c>
      <c r="B66" s="31">
        <f>INDEX('[2]ethnos'!$D$3:$D$176,MATCH(C66,'[2]ethnos'!$B$3:$B$176,0))</f>
        <v>8</v>
      </c>
      <c r="C66" s="42" t="s">
        <v>131</v>
      </c>
      <c r="D66" s="39">
        <v>181</v>
      </c>
      <c r="E66" s="49">
        <v>111</v>
      </c>
      <c r="F66" s="49">
        <v>81</v>
      </c>
      <c r="G66" s="49">
        <v>61</v>
      </c>
      <c r="H66" s="49">
        <v>49</v>
      </c>
      <c r="I66" s="49">
        <v>33</v>
      </c>
      <c r="J66" s="49">
        <v>35</v>
      </c>
      <c r="K66" s="49">
        <v>24</v>
      </c>
      <c r="L66" s="49">
        <v>18</v>
      </c>
      <c r="M66" s="49">
        <v>9</v>
      </c>
      <c r="N66" s="49">
        <v>20</v>
      </c>
      <c r="O66" s="49">
        <v>22</v>
      </c>
      <c r="P66" s="49">
        <v>43</v>
      </c>
    </row>
    <row r="67" spans="1:16" s="36" customFormat="1" ht="16.5" thickBot="1" thickTop="1">
      <c r="A67" s="35">
        <v>5</v>
      </c>
      <c r="B67" s="31">
        <f>INDEX('[2]ethnos'!$D$3:$D$176,MATCH(C67,'[2]ethnos'!$B$3:$B$176,0))</f>
        <v>9</v>
      </c>
      <c r="C67" s="42" t="s">
        <v>183</v>
      </c>
      <c r="D67" s="39">
        <v>4776</v>
      </c>
      <c r="E67" s="49">
        <v>4945</v>
      </c>
      <c r="F67" s="49">
        <v>4156</v>
      </c>
      <c r="G67" s="49">
        <v>3794</v>
      </c>
      <c r="H67" s="49">
        <v>2825</v>
      </c>
      <c r="I67" s="49">
        <v>2309</v>
      </c>
      <c r="J67" s="49">
        <v>1626</v>
      </c>
      <c r="K67" s="49">
        <v>1006</v>
      </c>
      <c r="L67" s="49">
        <v>689</v>
      </c>
      <c r="M67" s="49">
        <v>472</v>
      </c>
      <c r="N67" s="49">
        <v>560</v>
      </c>
      <c r="O67" s="49">
        <v>649</v>
      </c>
      <c r="P67" s="49">
        <v>1038</v>
      </c>
    </row>
    <row r="68" spans="1:16" s="36" customFormat="1" ht="15" thickBot="1" thickTop="1">
      <c r="A68" s="35"/>
      <c r="B68" s="30"/>
      <c r="C68" s="42" t="s">
        <v>168</v>
      </c>
      <c r="D68" s="3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s="36" customFormat="1" ht="16.5" thickBot="1" thickTop="1">
      <c r="A69" s="35">
        <v>5</v>
      </c>
      <c r="B69" s="31">
        <f>INDEX('[2]ethnos'!$D$3:$D$176,MATCH(C69,'[2]ethnos'!$B$3:$B$176,0))</f>
        <v>10</v>
      </c>
      <c r="C69" s="42" t="s">
        <v>184</v>
      </c>
      <c r="D69" s="39">
        <v>646</v>
      </c>
      <c r="E69" s="49">
        <v>580</v>
      </c>
      <c r="F69" s="49">
        <v>1232</v>
      </c>
      <c r="G69" s="49">
        <v>604</v>
      </c>
      <c r="H69" s="49">
        <v>896</v>
      </c>
      <c r="I69" s="49">
        <v>323</v>
      </c>
      <c r="J69" s="49">
        <v>188</v>
      </c>
      <c r="K69" s="49">
        <v>160</v>
      </c>
      <c r="L69" s="49">
        <v>149</v>
      </c>
      <c r="M69" s="49">
        <v>87</v>
      </c>
      <c r="N69" s="49">
        <v>168</v>
      </c>
      <c r="O69" s="49">
        <v>171</v>
      </c>
      <c r="P69" s="49">
        <v>265</v>
      </c>
    </row>
    <row r="70" spans="1:16" s="36" customFormat="1" ht="16.5" thickBot="1" thickTop="1">
      <c r="A70" s="35">
        <v>5</v>
      </c>
      <c r="B70" s="31">
        <f>INDEX('[2]ethnos'!$D$3:$D$176,MATCH(C70,'[2]ethnos'!$B$3:$B$176,0))</f>
        <v>11</v>
      </c>
      <c r="C70" s="42" t="s">
        <v>185</v>
      </c>
      <c r="D70" s="39">
        <v>399</v>
      </c>
      <c r="E70" s="49">
        <v>374</v>
      </c>
      <c r="F70" s="49">
        <v>228</v>
      </c>
      <c r="G70" s="49">
        <v>504</v>
      </c>
      <c r="H70" s="49">
        <v>218</v>
      </c>
      <c r="I70" s="49">
        <v>236</v>
      </c>
      <c r="J70" s="49">
        <v>577</v>
      </c>
      <c r="K70" s="49">
        <v>189</v>
      </c>
      <c r="L70" s="49">
        <v>87</v>
      </c>
      <c r="M70" s="49">
        <v>60</v>
      </c>
      <c r="N70" s="49">
        <v>62</v>
      </c>
      <c r="O70" s="49">
        <v>37</v>
      </c>
      <c r="P70" s="49">
        <v>105</v>
      </c>
    </row>
    <row r="71" spans="1:16" s="36" customFormat="1" ht="16.5" thickBot="1" thickTop="1">
      <c r="A71" s="35">
        <v>5</v>
      </c>
      <c r="B71" s="31">
        <f>INDEX('[2]ethnos'!$D$3:$D$176,MATCH(C71,'[2]ethnos'!$B$3:$B$176,0))</f>
        <v>12</v>
      </c>
      <c r="C71" s="42" t="s">
        <v>186</v>
      </c>
      <c r="D71" s="39">
        <v>174</v>
      </c>
      <c r="E71" s="49">
        <v>146</v>
      </c>
      <c r="F71" s="49">
        <v>177</v>
      </c>
      <c r="G71" s="49">
        <v>111</v>
      </c>
      <c r="H71" s="49">
        <v>71</v>
      </c>
      <c r="I71" s="49">
        <v>58</v>
      </c>
      <c r="J71" s="49">
        <v>68</v>
      </c>
      <c r="K71" s="49">
        <v>24</v>
      </c>
      <c r="L71" s="49">
        <v>44</v>
      </c>
      <c r="M71" s="49">
        <v>20</v>
      </c>
      <c r="N71" s="49">
        <v>18</v>
      </c>
      <c r="O71" s="49">
        <v>21</v>
      </c>
      <c r="P71" s="49">
        <v>35</v>
      </c>
    </row>
    <row r="72" spans="1:16" s="36" customFormat="1" ht="16.5" thickBot="1" thickTop="1">
      <c r="A72" s="35">
        <v>5</v>
      </c>
      <c r="B72" s="31">
        <f>INDEX('[2]ethnos'!$D$3:$D$176,MATCH(C72,'[2]ethnos'!$B$3:$B$176,0))</f>
        <v>13</v>
      </c>
      <c r="C72" s="42" t="s">
        <v>187</v>
      </c>
      <c r="D72" s="39">
        <v>412</v>
      </c>
      <c r="E72" s="49">
        <v>388</v>
      </c>
      <c r="F72" s="49">
        <v>348</v>
      </c>
      <c r="G72" s="49">
        <v>388</v>
      </c>
      <c r="H72" s="49">
        <v>222</v>
      </c>
      <c r="I72" s="49">
        <v>165</v>
      </c>
      <c r="J72" s="49">
        <v>162</v>
      </c>
      <c r="K72" s="49">
        <v>92</v>
      </c>
      <c r="L72" s="49">
        <v>56</v>
      </c>
      <c r="M72" s="49">
        <v>39</v>
      </c>
      <c r="N72" s="49">
        <v>29</v>
      </c>
      <c r="O72" s="49">
        <v>64</v>
      </c>
      <c r="P72" s="49">
        <v>46</v>
      </c>
    </row>
    <row r="73" spans="1:16" s="36" customFormat="1" ht="16.5" thickBot="1" thickTop="1">
      <c r="A73" s="35">
        <v>5</v>
      </c>
      <c r="B73" s="31">
        <f>INDEX('[2]ethnos'!$D$3:$D$176,MATCH(C73,'[2]ethnos'!$B$3:$B$176,0))</f>
        <v>14</v>
      </c>
      <c r="C73" s="42" t="s">
        <v>188</v>
      </c>
      <c r="D73" s="39">
        <v>2885</v>
      </c>
      <c r="E73" s="49">
        <v>3176</v>
      </c>
      <c r="F73" s="49">
        <v>1908</v>
      </c>
      <c r="G73" s="49">
        <v>1985</v>
      </c>
      <c r="H73" s="49">
        <v>1004</v>
      </c>
      <c r="I73" s="49">
        <v>1445</v>
      </c>
      <c r="J73" s="49">
        <v>562</v>
      </c>
      <c r="K73" s="49">
        <v>474</v>
      </c>
      <c r="L73" s="49">
        <v>323</v>
      </c>
      <c r="M73" s="49">
        <v>235</v>
      </c>
      <c r="N73" s="49">
        <v>243</v>
      </c>
      <c r="O73" s="49">
        <v>321</v>
      </c>
      <c r="P73" s="49">
        <v>536</v>
      </c>
    </row>
    <row r="74" spans="1:16" s="36" customFormat="1" ht="16.5" thickBot="1" thickTop="1">
      <c r="A74" s="35">
        <v>5</v>
      </c>
      <c r="B74" s="31">
        <f>INDEX('[2]ethnos'!$D$3:$D$176,MATCH(C74,'[2]ethnos'!$B$3:$B$176,0))</f>
        <v>15</v>
      </c>
      <c r="C74" s="42" t="s">
        <v>189</v>
      </c>
      <c r="D74" s="39">
        <v>94</v>
      </c>
      <c r="E74" s="49">
        <v>57</v>
      </c>
      <c r="F74" s="49">
        <v>43</v>
      </c>
      <c r="G74" s="49">
        <v>32</v>
      </c>
      <c r="H74" s="49">
        <v>23</v>
      </c>
      <c r="I74" s="49">
        <v>9</v>
      </c>
      <c r="J74" s="49">
        <v>12</v>
      </c>
      <c r="K74" s="49">
        <v>20</v>
      </c>
      <c r="L74" s="49">
        <v>4</v>
      </c>
      <c r="M74" s="49">
        <v>7</v>
      </c>
      <c r="N74" s="49">
        <v>11</v>
      </c>
      <c r="O74" s="49">
        <v>8</v>
      </c>
      <c r="P74" s="49">
        <v>10</v>
      </c>
    </row>
    <row r="75" spans="1:16" s="36" customFormat="1" ht="16.5" thickBot="1" thickTop="1">
      <c r="A75" s="35">
        <v>5</v>
      </c>
      <c r="B75" s="31">
        <f>INDEX('[2]ethnos'!$D$3:$D$176,MATCH(C75,'[2]ethnos'!$B$3:$B$176,0))</f>
        <v>16</v>
      </c>
      <c r="C75" s="42" t="s">
        <v>190</v>
      </c>
      <c r="D75" s="39">
        <v>86</v>
      </c>
      <c r="E75" s="49">
        <v>117</v>
      </c>
      <c r="F75" s="49">
        <v>118</v>
      </c>
      <c r="G75" s="49">
        <v>91</v>
      </c>
      <c r="H75" s="49">
        <v>264</v>
      </c>
      <c r="I75" s="49">
        <v>30</v>
      </c>
      <c r="J75" s="49">
        <v>24</v>
      </c>
      <c r="K75" s="49">
        <v>33</v>
      </c>
      <c r="L75" s="49">
        <v>15</v>
      </c>
      <c r="M75" s="49">
        <v>21</v>
      </c>
      <c r="N75" s="49">
        <v>19</v>
      </c>
      <c r="O75" s="49">
        <v>15</v>
      </c>
      <c r="P75" s="49">
        <v>17</v>
      </c>
    </row>
    <row r="76" spans="1:16" s="36" customFormat="1" ht="16.5" thickBot="1" thickTop="1">
      <c r="A76" s="35">
        <v>5</v>
      </c>
      <c r="B76" s="31">
        <f>INDEX('[2]ethnos'!$D$3:$D$176,MATCH(C76,'[2]ethnos'!$B$3:$B$176,0))</f>
        <v>17</v>
      </c>
      <c r="C76" s="42" t="s">
        <v>191</v>
      </c>
      <c r="D76" s="39">
        <v>80</v>
      </c>
      <c r="E76" s="49">
        <v>107</v>
      </c>
      <c r="F76" s="49">
        <v>102</v>
      </c>
      <c r="G76" s="49">
        <v>79</v>
      </c>
      <c r="H76" s="49">
        <v>127</v>
      </c>
      <c r="I76" s="49">
        <v>43</v>
      </c>
      <c r="J76" s="49">
        <v>33</v>
      </c>
      <c r="K76" s="49">
        <v>14</v>
      </c>
      <c r="L76" s="49">
        <v>11</v>
      </c>
      <c r="M76" s="49">
        <v>3</v>
      </c>
      <c r="N76" s="49">
        <v>10</v>
      </c>
      <c r="O76" s="49">
        <v>12</v>
      </c>
      <c r="P76" s="49">
        <v>24</v>
      </c>
    </row>
    <row r="77" spans="1:16" s="36" customFormat="1" ht="16.5" thickBot="1" thickTop="1">
      <c r="A77" s="35">
        <v>5</v>
      </c>
      <c r="B77" s="31">
        <f>INDEX('[2]ethnos'!$D$3:$D$176,MATCH(C77,'[2]ethnos'!$B$3:$B$176,0))</f>
        <v>18</v>
      </c>
      <c r="C77" s="42" t="s">
        <v>132</v>
      </c>
      <c r="D77" s="39">
        <v>2012</v>
      </c>
      <c r="E77" s="49">
        <v>1519</v>
      </c>
      <c r="F77" s="49">
        <v>1135</v>
      </c>
      <c r="G77" s="49">
        <v>931</v>
      </c>
      <c r="H77" s="49">
        <v>577</v>
      </c>
      <c r="I77" s="49">
        <v>993</v>
      </c>
      <c r="J77" s="49">
        <v>737</v>
      </c>
      <c r="K77" s="49">
        <v>680</v>
      </c>
      <c r="L77" s="49">
        <v>543</v>
      </c>
      <c r="M77" s="49">
        <v>440</v>
      </c>
      <c r="N77" s="49">
        <v>338</v>
      </c>
      <c r="O77" s="49">
        <v>283</v>
      </c>
      <c r="P77" s="49">
        <v>376</v>
      </c>
    </row>
    <row r="78" spans="1:16" s="36" customFormat="1" ht="16.5" thickBot="1" thickTop="1">
      <c r="A78" s="35">
        <v>5</v>
      </c>
      <c r="B78" s="31">
        <f>INDEX('[2]ethnos'!$D$3:$D$176,MATCH(C78,'[2]ethnos'!$B$3:$B$176,0))</f>
        <v>19</v>
      </c>
      <c r="C78" s="42" t="s">
        <v>133</v>
      </c>
      <c r="D78" s="39">
        <v>139</v>
      </c>
      <c r="E78" s="49">
        <v>96</v>
      </c>
      <c r="F78" s="49">
        <v>180</v>
      </c>
      <c r="G78" s="49">
        <v>236</v>
      </c>
      <c r="H78" s="49">
        <v>158</v>
      </c>
      <c r="I78" s="49">
        <v>149</v>
      </c>
      <c r="J78" s="49">
        <v>85</v>
      </c>
      <c r="K78" s="49">
        <v>115</v>
      </c>
      <c r="L78" s="49">
        <v>90</v>
      </c>
      <c r="M78" s="49">
        <v>150</v>
      </c>
      <c r="N78" s="49">
        <v>178</v>
      </c>
      <c r="O78" s="49">
        <v>87</v>
      </c>
      <c r="P78" s="49">
        <v>109</v>
      </c>
    </row>
    <row r="79" spans="1:16" s="36" customFormat="1" ht="16.5" thickBot="1" thickTop="1">
      <c r="A79" s="35">
        <v>5</v>
      </c>
      <c r="B79" s="31">
        <f>INDEX('[2]ethnos'!$D$3:$D$176,MATCH(C79,'[2]ethnos'!$B$3:$B$176,0))</f>
        <v>20</v>
      </c>
      <c r="C79" s="42" t="s">
        <v>134</v>
      </c>
      <c r="D79" s="39">
        <v>158</v>
      </c>
      <c r="E79" s="49">
        <v>130</v>
      </c>
      <c r="F79" s="49">
        <v>72</v>
      </c>
      <c r="G79" s="49">
        <v>61</v>
      </c>
      <c r="H79" s="49">
        <v>49</v>
      </c>
      <c r="I79" s="49">
        <v>40</v>
      </c>
      <c r="J79" s="49">
        <v>54</v>
      </c>
      <c r="K79" s="49">
        <v>36</v>
      </c>
      <c r="L79" s="49">
        <v>22</v>
      </c>
      <c r="M79" s="49">
        <v>20</v>
      </c>
      <c r="N79" s="49">
        <v>10</v>
      </c>
      <c r="O79" s="49">
        <v>18</v>
      </c>
      <c r="P79" s="49">
        <v>10</v>
      </c>
    </row>
    <row r="80" spans="1:16" s="36" customFormat="1" ht="16.5" thickBot="1" thickTop="1">
      <c r="A80" s="35">
        <v>5</v>
      </c>
      <c r="B80" s="31">
        <f>INDEX('[2]ethnos'!$D$3:$D$176,MATCH(C80,'[2]ethnos'!$B$3:$B$176,0))</f>
        <v>21</v>
      </c>
      <c r="C80" s="42" t="s">
        <v>135</v>
      </c>
      <c r="D80" s="39">
        <v>134</v>
      </c>
      <c r="E80" s="49">
        <v>118</v>
      </c>
      <c r="F80" s="49">
        <v>47</v>
      </c>
      <c r="G80" s="49">
        <v>36</v>
      </c>
      <c r="H80" s="49">
        <v>23</v>
      </c>
      <c r="I80" s="49">
        <v>27</v>
      </c>
      <c r="J80" s="49">
        <v>17</v>
      </c>
      <c r="K80" s="49">
        <v>23</v>
      </c>
      <c r="L80" s="49">
        <v>18</v>
      </c>
      <c r="M80" s="49">
        <v>15</v>
      </c>
      <c r="N80" s="49">
        <v>19</v>
      </c>
      <c r="O80" s="49">
        <v>20</v>
      </c>
      <c r="P80" s="49">
        <v>29</v>
      </c>
    </row>
    <row r="81" spans="1:16" s="36" customFormat="1" ht="16.5" thickBot="1" thickTop="1">
      <c r="A81" s="35">
        <v>5</v>
      </c>
      <c r="B81" s="31">
        <f>INDEX('[2]ethnos'!$D$3:$D$176,MATCH(C81,'[2]ethnos'!$B$3:$B$176,0))</f>
        <v>22</v>
      </c>
      <c r="C81" s="42" t="s">
        <v>136</v>
      </c>
      <c r="D81" s="40">
        <v>166</v>
      </c>
      <c r="E81" s="50">
        <v>122</v>
      </c>
      <c r="F81" s="50">
        <v>85</v>
      </c>
      <c r="G81" s="50">
        <v>80</v>
      </c>
      <c r="H81" s="50">
        <v>59</v>
      </c>
      <c r="I81" s="50">
        <v>52</v>
      </c>
      <c r="J81" s="50">
        <v>42</v>
      </c>
      <c r="K81" s="50">
        <v>30</v>
      </c>
      <c r="L81" s="50">
        <v>28</v>
      </c>
      <c r="M81" s="50">
        <v>22</v>
      </c>
      <c r="N81" s="50">
        <v>34</v>
      </c>
      <c r="O81" s="50">
        <v>5</v>
      </c>
      <c r="P81" s="50">
        <v>12</v>
      </c>
    </row>
    <row r="82" spans="1:16" s="36" customFormat="1" ht="16.5" thickBot="1" thickTop="1">
      <c r="A82" s="35">
        <v>5</v>
      </c>
      <c r="B82" s="31">
        <f>INDEX('[2]ethnos'!$D$3:$D$176,MATCH(C82,'[2]ethnos'!$B$3:$B$176,0))</f>
        <v>23</v>
      </c>
      <c r="C82" s="42" t="s">
        <v>137</v>
      </c>
      <c r="D82" s="39">
        <v>241</v>
      </c>
      <c r="E82" s="49">
        <v>188</v>
      </c>
      <c r="F82" s="49">
        <v>135</v>
      </c>
      <c r="G82" s="49">
        <v>97</v>
      </c>
      <c r="H82" s="49">
        <v>65</v>
      </c>
      <c r="I82" s="49">
        <v>48</v>
      </c>
      <c r="J82" s="49">
        <v>41</v>
      </c>
      <c r="K82" s="49">
        <v>44</v>
      </c>
      <c r="L82" s="49">
        <v>26</v>
      </c>
      <c r="M82" s="49">
        <v>27</v>
      </c>
      <c r="N82" s="49">
        <v>19</v>
      </c>
      <c r="O82" s="49">
        <v>27</v>
      </c>
      <c r="P82" s="49">
        <v>30</v>
      </c>
    </row>
    <row r="83" spans="1:16" s="36" customFormat="1" ht="16.5" thickBot="1" thickTop="1">
      <c r="A83" s="35">
        <v>5</v>
      </c>
      <c r="B83" s="31">
        <f>INDEX('[2]ethnos'!$D$3:$D$176,MATCH(C83,'[2]ethnos'!$B$3:$B$176,0))</f>
        <v>24</v>
      </c>
      <c r="C83" s="42" t="s">
        <v>138</v>
      </c>
      <c r="D83" s="39">
        <v>340</v>
      </c>
      <c r="E83" s="49">
        <v>269</v>
      </c>
      <c r="F83" s="49">
        <v>196</v>
      </c>
      <c r="G83" s="49">
        <v>176</v>
      </c>
      <c r="H83" s="49">
        <v>137</v>
      </c>
      <c r="I83" s="49">
        <v>81</v>
      </c>
      <c r="J83" s="49">
        <v>49</v>
      </c>
      <c r="K83" s="49">
        <v>58</v>
      </c>
      <c r="L83" s="49">
        <v>35</v>
      </c>
      <c r="M83" s="49">
        <v>16</v>
      </c>
      <c r="N83" s="49">
        <v>26</v>
      </c>
      <c r="O83" s="49">
        <v>15</v>
      </c>
      <c r="P83" s="49">
        <v>21</v>
      </c>
    </row>
    <row r="84" spans="1:16" s="36" customFormat="1" ht="16.5" thickBot="1" thickTop="1">
      <c r="A84" s="35">
        <v>5</v>
      </c>
      <c r="B84" s="31">
        <f>INDEX('[2]ethnos'!$D$3:$D$176,MATCH(C84,'[2]ethnos'!$B$3:$B$176,0))</f>
        <v>25</v>
      </c>
      <c r="C84" s="42" t="s">
        <v>139</v>
      </c>
      <c r="D84" s="39">
        <v>1359</v>
      </c>
      <c r="E84" s="49">
        <v>842</v>
      </c>
      <c r="F84" s="49">
        <v>1033</v>
      </c>
      <c r="G84" s="49">
        <v>811</v>
      </c>
      <c r="H84" s="49">
        <v>449</v>
      </c>
      <c r="I84" s="49">
        <v>375</v>
      </c>
      <c r="J84" s="49">
        <v>160</v>
      </c>
      <c r="K84" s="49">
        <v>117</v>
      </c>
      <c r="L84" s="49">
        <v>108</v>
      </c>
      <c r="M84" s="49">
        <v>69</v>
      </c>
      <c r="N84" s="49">
        <v>82</v>
      </c>
      <c r="O84" s="49">
        <v>67</v>
      </c>
      <c r="P84" s="49">
        <v>146</v>
      </c>
    </row>
    <row r="85" spans="1:16" s="36" customFormat="1" ht="16.5" thickBot="1" thickTop="1">
      <c r="A85" s="35">
        <v>5</v>
      </c>
      <c r="B85" s="31">
        <f>INDEX('[2]ethnos'!$D$3:$D$176,MATCH(C85,'[2]ethnos'!$B$3:$B$176,0))</f>
        <v>26</v>
      </c>
      <c r="C85" s="42" t="s">
        <v>140</v>
      </c>
      <c r="D85" s="39">
        <v>3146</v>
      </c>
      <c r="E85" s="49">
        <v>2223</v>
      </c>
      <c r="F85" s="49">
        <v>2252</v>
      </c>
      <c r="G85" s="49">
        <v>1877</v>
      </c>
      <c r="H85" s="49">
        <v>1167</v>
      </c>
      <c r="I85" s="49">
        <v>1012</v>
      </c>
      <c r="J85" s="49">
        <v>455</v>
      </c>
      <c r="K85" s="49">
        <v>371</v>
      </c>
      <c r="L85" s="49">
        <v>265</v>
      </c>
      <c r="M85" s="49">
        <v>240</v>
      </c>
      <c r="N85" s="49">
        <v>295</v>
      </c>
      <c r="O85" s="49">
        <v>249</v>
      </c>
      <c r="P85" s="49">
        <v>362</v>
      </c>
    </row>
    <row r="86" spans="1:16" s="36" customFormat="1" ht="16.5" thickBot="1" thickTop="1">
      <c r="A86" s="35">
        <v>5</v>
      </c>
      <c r="B86" s="31">
        <f>INDEX('[2]ethnos'!$D$3:$D$176,MATCH(C86,'[2]ethnos'!$B$3:$B$176,0))</f>
        <v>27</v>
      </c>
      <c r="C86" s="42" t="s">
        <v>141</v>
      </c>
      <c r="D86" s="39">
        <v>6190</v>
      </c>
      <c r="E86" s="49">
        <v>4532</v>
      </c>
      <c r="F86" s="49">
        <v>2304</v>
      </c>
      <c r="G86" s="49">
        <v>3697</v>
      </c>
      <c r="H86" s="49">
        <v>4397</v>
      </c>
      <c r="I86" s="49">
        <v>4666</v>
      </c>
      <c r="J86" s="49">
        <v>1813</v>
      </c>
      <c r="K86" s="49">
        <v>864</v>
      </c>
      <c r="L86" s="49">
        <v>322</v>
      </c>
      <c r="M86" s="49">
        <v>667</v>
      </c>
      <c r="N86" s="49">
        <v>885</v>
      </c>
      <c r="O86" s="49">
        <v>1417</v>
      </c>
      <c r="P86" s="49">
        <v>2080</v>
      </c>
    </row>
    <row r="87" spans="1:16" s="36" customFormat="1" ht="16.5" thickBot="1" thickTop="1">
      <c r="A87" s="35">
        <v>5</v>
      </c>
      <c r="B87" s="31">
        <f>INDEX('[2]ethnos'!$D$3:$D$176,MATCH(C87,'[2]ethnos'!$B$3:$B$176,0))</f>
        <v>28</v>
      </c>
      <c r="C87" s="42" t="s">
        <v>142</v>
      </c>
      <c r="D87" s="39">
        <v>75</v>
      </c>
      <c r="E87" s="49">
        <v>53</v>
      </c>
      <c r="F87" s="49">
        <v>55</v>
      </c>
      <c r="G87" s="49">
        <v>33</v>
      </c>
      <c r="H87" s="49">
        <v>28</v>
      </c>
      <c r="I87" s="49">
        <v>34</v>
      </c>
      <c r="J87" s="49">
        <v>23</v>
      </c>
      <c r="K87" s="49">
        <v>11</v>
      </c>
      <c r="L87" s="49">
        <v>5</v>
      </c>
      <c r="M87" s="49">
        <v>5</v>
      </c>
      <c r="N87" s="49">
        <v>4</v>
      </c>
      <c r="O87" s="49">
        <v>5</v>
      </c>
      <c r="P87" s="49">
        <v>10</v>
      </c>
    </row>
    <row r="88" spans="1:16" s="36" customFormat="1" ht="16.5" thickBot="1" thickTop="1">
      <c r="A88" s="35">
        <v>5</v>
      </c>
      <c r="B88" s="31">
        <f>INDEX('[2]ethnos'!$D$3:$D$176,MATCH(C88,'[2]ethnos'!$B$3:$B$176,0))</f>
        <v>29</v>
      </c>
      <c r="C88" s="42" t="s">
        <v>143</v>
      </c>
      <c r="D88" s="39">
        <v>38608</v>
      </c>
      <c r="E88" s="49">
        <v>25496</v>
      </c>
      <c r="F88" s="49">
        <v>22835</v>
      </c>
      <c r="G88" s="49">
        <v>20023</v>
      </c>
      <c r="H88" s="49">
        <v>14825</v>
      </c>
      <c r="I88" s="49">
        <v>14314</v>
      </c>
      <c r="J88" s="49">
        <v>8185</v>
      </c>
      <c r="K88" s="49">
        <v>7708</v>
      </c>
      <c r="L88" s="49">
        <v>5782</v>
      </c>
      <c r="M88" s="49">
        <v>4039</v>
      </c>
      <c r="N88" s="49">
        <v>6330</v>
      </c>
      <c r="O88" s="49">
        <v>8171</v>
      </c>
      <c r="P88" s="49">
        <v>11231</v>
      </c>
    </row>
    <row r="89" spans="1:16" s="36" customFormat="1" ht="16.5" thickBot="1" thickTop="1">
      <c r="A89" s="35">
        <v>5</v>
      </c>
      <c r="B89" s="31">
        <f>INDEX('[2]ethnos'!$D$3:$D$176,MATCH(C89,'[2]ethnos'!$B$3:$B$176,0))</f>
        <v>30</v>
      </c>
      <c r="C89" s="42" t="s">
        <v>144</v>
      </c>
      <c r="D89" s="39">
        <v>33</v>
      </c>
      <c r="E89" s="49">
        <v>27</v>
      </c>
      <c r="F89" s="49">
        <v>90</v>
      </c>
      <c r="G89" s="49">
        <v>42</v>
      </c>
      <c r="H89" s="49">
        <v>57</v>
      </c>
      <c r="I89" s="49">
        <v>49</v>
      </c>
      <c r="J89" s="49">
        <v>27</v>
      </c>
      <c r="K89" s="49">
        <v>36</v>
      </c>
      <c r="L89" s="49">
        <v>33</v>
      </c>
      <c r="M89" s="49">
        <v>15</v>
      </c>
      <c r="N89" s="49">
        <v>26</v>
      </c>
      <c r="O89" s="49">
        <v>55</v>
      </c>
      <c r="P89" s="49">
        <v>93</v>
      </c>
    </row>
    <row r="90" spans="1:16" s="36" customFormat="1" ht="16.5" thickBot="1" thickTop="1">
      <c r="A90" s="35">
        <v>5</v>
      </c>
      <c r="B90" s="31">
        <f>INDEX('[2]ethnos'!$D$3:$D$176,MATCH(C90,'[2]ethnos'!$B$3:$B$176,0))</f>
        <v>31</v>
      </c>
      <c r="C90" s="42" t="s">
        <v>145</v>
      </c>
      <c r="D90" s="39">
        <v>1325</v>
      </c>
      <c r="E90" s="49">
        <v>984</v>
      </c>
      <c r="F90" s="49">
        <v>1132</v>
      </c>
      <c r="G90" s="49">
        <v>855</v>
      </c>
      <c r="H90" s="49">
        <v>503</v>
      </c>
      <c r="I90" s="49">
        <v>413</v>
      </c>
      <c r="J90" s="49">
        <v>165</v>
      </c>
      <c r="K90" s="49">
        <v>128</v>
      </c>
      <c r="L90" s="49">
        <v>109</v>
      </c>
      <c r="M90" s="49">
        <v>70</v>
      </c>
      <c r="N90" s="49">
        <v>105</v>
      </c>
      <c r="O90" s="49">
        <v>97</v>
      </c>
      <c r="P90" s="49">
        <v>65</v>
      </c>
    </row>
    <row r="91" spans="1:16" s="36" customFormat="1" ht="16.5" thickBot="1" thickTop="1">
      <c r="A91" s="35">
        <v>5</v>
      </c>
      <c r="B91" s="31">
        <f>INDEX('[2]ethnos'!$D$3:$D$176,MATCH(C91,'[2]ethnos'!$B$3:$B$176,0))</f>
        <v>32</v>
      </c>
      <c r="C91" s="42" t="s">
        <v>146</v>
      </c>
      <c r="D91" s="39">
        <v>96</v>
      </c>
      <c r="E91" s="49">
        <v>84</v>
      </c>
      <c r="F91" s="49">
        <v>46</v>
      </c>
      <c r="G91" s="49">
        <v>54</v>
      </c>
      <c r="H91" s="49">
        <v>53</v>
      </c>
      <c r="I91" s="49">
        <v>36</v>
      </c>
      <c r="J91" s="49">
        <v>11</v>
      </c>
      <c r="K91" s="49">
        <v>12</v>
      </c>
      <c r="L91" s="49">
        <v>8</v>
      </c>
      <c r="M91" s="49">
        <v>10</v>
      </c>
      <c r="N91" s="49">
        <v>23</v>
      </c>
      <c r="O91" s="49">
        <v>9</v>
      </c>
      <c r="P91" s="49">
        <v>17</v>
      </c>
    </row>
    <row r="92" spans="1:16" s="36" customFormat="1" ht="16.5" thickBot="1" thickTop="1">
      <c r="A92" s="35">
        <v>5</v>
      </c>
      <c r="B92" s="31">
        <f>INDEX('[2]ethnos'!$D$3:$D$176,MATCH(C92,'[2]ethnos'!$B$3:$B$176,0))</f>
        <v>33</v>
      </c>
      <c r="C92" s="42" t="s">
        <v>147</v>
      </c>
      <c r="D92" s="39">
        <v>71</v>
      </c>
      <c r="E92" s="49">
        <v>69</v>
      </c>
      <c r="F92" s="49">
        <v>42</v>
      </c>
      <c r="G92" s="49">
        <v>36</v>
      </c>
      <c r="H92" s="49">
        <v>22</v>
      </c>
      <c r="I92" s="49">
        <v>29</v>
      </c>
      <c r="J92" s="49">
        <v>22</v>
      </c>
      <c r="K92" s="49">
        <v>25</v>
      </c>
      <c r="L92" s="49">
        <v>8</v>
      </c>
      <c r="M92" s="49">
        <v>9</v>
      </c>
      <c r="N92" s="49">
        <v>10</v>
      </c>
      <c r="O92" s="49">
        <v>3</v>
      </c>
      <c r="P92" s="49">
        <v>6</v>
      </c>
    </row>
    <row r="93" spans="1:16" s="36" customFormat="1" ht="16.5" thickBot="1" thickTop="1">
      <c r="A93" s="35">
        <v>5</v>
      </c>
      <c r="B93" s="31">
        <f>INDEX('[2]ethnos'!$D$3:$D$176,MATCH(C93,'[2]ethnos'!$B$3:$B$176,0))</f>
        <v>34</v>
      </c>
      <c r="C93" s="42" t="s">
        <v>148</v>
      </c>
      <c r="D93" s="39">
        <v>355</v>
      </c>
      <c r="E93" s="49">
        <v>241</v>
      </c>
      <c r="F93" s="49">
        <v>248</v>
      </c>
      <c r="G93" s="49">
        <v>232</v>
      </c>
      <c r="H93" s="49">
        <v>299</v>
      </c>
      <c r="I93" s="49">
        <v>207</v>
      </c>
      <c r="J93" s="49">
        <v>86</v>
      </c>
      <c r="K93" s="49">
        <v>79</v>
      </c>
      <c r="L93" s="49">
        <v>75</v>
      </c>
      <c r="M93" s="49">
        <v>124</v>
      </c>
      <c r="N93" s="49">
        <v>83</v>
      </c>
      <c r="O93" s="49">
        <v>73</v>
      </c>
      <c r="P93" s="49">
        <v>95</v>
      </c>
    </row>
    <row r="94" spans="1:16" s="36" customFormat="1" ht="16.5" thickBot="1" thickTop="1">
      <c r="A94" s="35">
        <v>5</v>
      </c>
      <c r="B94" s="31">
        <f>INDEX('[2]ethnos'!$D$3:$D$176,MATCH(C94,'[2]ethnos'!$B$3:$B$176,0))</f>
        <v>35</v>
      </c>
      <c r="C94" s="42" t="s">
        <v>149</v>
      </c>
      <c r="D94" s="39">
        <v>3027</v>
      </c>
      <c r="E94" s="49">
        <v>2092</v>
      </c>
      <c r="F94" s="49">
        <v>2040</v>
      </c>
      <c r="G94" s="49">
        <v>1684</v>
      </c>
      <c r="H94" s="49">
        <v>1094</v>
      </c>
      <c r="I94" s="49">
        <v>966</v>
      </c>
      <c r="J94" s="49">
        <v>487</v>
      </c>
      <c r="K94" s="49">
        <v>461</v>
      </c>
      <c r="L94" s="49">
        <v>256</v>
      </c>
      <c r="M94" s="49">
        <v>265</v>
      </c>
      <c r="N94" s="49">
        <v>250</v>
      </c>
      <c r="O94" s="49">
        <v>195</v>
      </c>
      <c r="P94" s="49">
        <v>372</v>
      </c>
    </row>
    <row r="95" spans="1:16" s="36" customFormat="1" ht="16.5" thickBot="1" thickTop="1">
      <c r="A95" s="35">
        <v>5</v>
      </c>
      <c r="B95" s="31">
        <f>INDEX('[2]ethnos'!$D$3:$D$176,MATCH(C95,'[2]ethnos'!$B$3:$B$176,0))</f>
        <v>36</v>
      </c>
      <c r="C95" s="43" t="s">
        <v>169</v>
      </c>
      <c r="D95" s="39">
        <v>228755</v>
      </c>
      <c r="E95" s="49">
        <v>193302</v>
      </c>
      <c r="F95" s="49">
        <v>170822</v>
      </c>
      <c r="G95" s="49">
        <v>142273</v>
      </c>
      <c r="H95" s="49">
        <v>106488</v>
      </c>
      <c r="I95" s="49">
        <v>791</v>
      </c>
      <c r="J95" s="49">
        <v>366</v>
      </c>
      <c r="K95" s="49">
        <v>298</v>
      </c>
      <c r="L95" s="49">
        <v>222</v>
      </c>
      <c r="M95" s="49">
        <v>259</v>
      </c>
      <c r="N95" s="49">
        <v>292</v>
      </c>
      <c r="O95" s="49">
        <v>267</v>
      </c>
      <c r="P95" s="49">
        <v>439</v>
      </c>
    </row>
    <row r="96" spans="1:16" s="36" customFormat="1" ht="16.5" thickBot="1" thickTop="1">
      <c r="A96" s="35">
        <v>5</v>
      </c>
      <c r="B96" s="31">
        <f>INDEX('[2]ethnos'!$D$3:$D$176,MATCH(C96,'[2]ethnos'!$B$3:$B$176,0))</f>
        <v>37</v>
      </c>
      <c r="C96" s="43" t="s">
        <v>170</v>
      </c>
      <c r="D96" s="39"/>
      <c r="E96" s="49"/>
      <c r="F96" s="49"/>
      <c r="G96" s="49"/>
      <c r="H96" s="49"/>
      <c r="I96" s="49">
        <v>119027</v>
      </c>
      <c r="J96" s="49">
        <v>50483</v>
      </c>
      <c r="K96" s="49">
        <v>47914</v>
      </c>
      <c r="L96" s="49">
        <v>33334</v>
      </c>
      <c r="M96" s="49">
        <v>26138</v>
      </c>
      <c r="N96" s="49">
        <v>43669</v>
      </c>
      <c r="O96" s="49">
        <v>55208</v>
      </c>
      <c r="P96" s="49">
        <v>115367</v>
      </c>
    </row>
    <row r="97" spans="1:16" s="36" customFormat="1" ht="16.5" thickBot="1" thickTop="1">
      <c r="A97" s="35">
        <v>5</v>
      </c>
      <c r="B97" s="31">
        <f>INDEX('[2]ethnos'!$D$3:$D$176,MATCH(C97,'[2]ethnos'!$B$3:$B$176,0))</f>
        <v>38</v>
      </c>
      <c r="C97" s="43" t="s">
        <v>150</v>
      </c>
      <c r="D97" s="39">
        <v>19299</v>
      </c>
      <c r="E97" s="49">
        <v>20965</v>
      </c>
      <c r="F97" s="49">
        <v>17468</v>
      </c>
      <c r="G97" s="49">
        <v>13755</v>
      </c>
      <c r="H97" s="49">
        <v>11028</v>
      </c>
      <c r="I97" s="49">
        <v>10947</v>
      </c>
      <c r="J97" s="49">
        <v>3296</v>
      </c>
      <c r="K97" s="49">
        <v>2921</v>
      </c>
      <c r="L97" s="49">
        <v>1884</v>
      </c>
      <c r="M97" s="49">
        <v>1196</v>
      </c>
      <c r="N97" s="49">
        <v>2489</v>
      </c>
      <c r="O97" s="49">
        <v>5345</v>
      </c>
      <c r="P97" s="49">
        <v>14976</v>
      </c>
    </row>
    <row r="98" spans="1:16" s="36" customFormat="1" ht="16.5" thickBot="1" thickTop="1">
      <c r="A98" s="35">
        <v>5</v>
      </c>
      <c r="B98" s="31">
        <f>INDEX('[2]ethnos'!$D$3:$D$176,MATCH(C98,'[2]ethnos'!$B$3:$B$176,0))</f>
        <v>39</v>
      </c>
      <c r="C98" s="43" t="s">
        <v>151</v>
      </c>
      <c r="D98" s="39">
        <v>49749</v>
      </c>
      <c r="E98" s="49">
        <v>38226</v>
      </c>
      <c r="F98" s="49">
        <v>26901</v>
      </c>
      <c r="G98" s="49">
        <v>22753</v>
      </c>
      <c r="H98" s="49">
        <v>19293</v>
      </c>
      <c r="I98" s="49">
        <v>19945</v>
      </c>
      <c r="J98" s="49">
        <v>7138</v>
      </c>
      <c r="K98" s="49">
        <v>7491</v>
      </c>
      <c r="L98" s="49">
        <v>5757</v>
      </c>
      <c r="M98" s="49">
        <v>3547</v>
      </c>
      <c r="N98" s="49">
        <v>7157</v>
      </c>
      <c r="O98" s="49">
        <v>11358</v>
      </c>
      <c r="P98" s="49">
        <v>26344</v>
      </c>
    </row>
    <row r="99" spans="1:16" s="36" customFormat="1" ht="16.5" thickBot="1" thickTop="1">
      <c r="A99" s="35">
        <v>5</v>
      </c>
      <c r="B99" s="31">
        <f>INDEX('[2]ethnos'!$D$3:$D$176,MATCH(C99,'[2]ethnos'!$B$3:$B$176,0))</f>
        <v>40</v>
      </c>
      <c r="C99" s="43" t="s">
        <v>152</v>
      </c>
      <c r="D99" s="39">
        <v>18757</v>
      </c>
      <c r="E99" s="49">
        <v>14036</v>
      </c>
      <c r="F99" s="49">
        <v>12846</v>
      </c>
      <c r="G99" s="49">
        <v>10414</v>
      </c>
      <c r="H99" s="49">
        <v>7438</v>
      </c>
      <c r="I99" s="49">
        <v>6071</v>
      </c>
      <c r="J99" s="49">
        <v>2799</v>
      </c>
      <c r="K99" s="49">
        <v>2819</v>
      </c>
      <c r="L99" s="49">
        <v>1833</v>
      </c>
      <c r="M99" s="49">
        <v>1820</v>
      </c>
      <c r="N99" s="49">
        <v>2544</v>
      </c>
      <c r="O99" s="49">
        <v>2028</v>
      </c>
      <c r="P99" s="49">
        <v>2258</v>
      </c>
    </row>
    <row r="100" spans="1:16" s="36" customFormat="1" ht="16.5" thickBot="1" thickTop="1">
      <c r="A100" s="35">
        <v>5</v>
      </c>
      <c r="B100" s="31">
        <f>INDEX('[2]ethnos'!$D$3:$D$176,MATCH(C100,'[2]ethnos'!$B$3:$B$176,0))</f>
        <v>41</v>
      </c>
      <c r="C100" s="43" t="s">
        <v>171</v>
      </c>
      <c r="D100" s="39"/>
      <c r="E100" s="49"/>
      <c r="F100" s="49"/>
      <c r="G100" s="49"/>
      <c r="H100" s="49"/>
      <c r="I100" s="49">
        <v>569</v>
      </c>
      <c r="J100" s="49">
        <v>320</v>
      </c>
      <c r="K100" s="49">
        <v>333</v>
      </c>
      <c r="L100" s="49">
        <v>230</v>
      </c>
      <c r="M100" s="49">
        <v>147</v>
      </c>
      <c r="N100" s="49">
        <v>223</v>
      </c>
      <c r="O100" s="49">
        <v>250</v>
      </c>
      <c r="P100" s="49">
        <v>398</v>
      </c>
    </row>
    <row r="101" spans="1:16" s="36" customFormat="1" ht="16.5" thickBot="1" thickTop="1">
      <c r="A101" s="35">
        <v>5</v>
      </c>
      <c r="B101" s="31">
        <f>INDEX('[2]ethnos'!$D$3:$D$176,MATCH(C101,'[2]ethnos'!$B$3:$B$176,0))</f>
        <v>42</v>
      </c>
      <c r="C101" s="43" t="s">
        <v>172</v>
      </c>
      <c r="D101" s="39"/>
      <c r="E101" s="49"/>
      <c r="F101" s="49"/>
      <c r="G101" s="49"/>
      <c r="H101" s="49"/>
      <c r="I101" s="49">
        <v>165</v>
      </c>
      <c r="J101" s="49">
        <v>135</v>
      </c>
      <c r="K101" s="49">
        <v>145</v>
      </c>
      <c r="L101" s="49">
        <v>100</v>
      </c>
      <c r="M101" s="49">
        <v>38</v>
      </c>
      <c r="N101" s="49">
        <v>98</v>
      </c>
      <c r="O101" s="49">
        <v>95</v>
      </c>
      <c r="P101" s="49">
        <v>718</v>
      </c>
    </row>
    <row r="102" spans="1:16" s="36" customFormat="1" ht="16.5" thickBot="1" thickTop="1">
      <c r="A102" s="35">
        <v>5</v>
      </c>
      <c r="B102" s="31">
        <f>INDEX('[2]ethnos'!$D$3:$D$176,MATCH(C102,'[2]ethnos'!$B$3:$B$176,0))</f>
        <v>43</v>
      </c>
      <c r="C102" s="43" t="s">
        <v>173</v>
      </c>
      <c r="D102" s="39"/>
      <c r="E102" s="49"/>
      <c r="F102" s="49"/>
      <c r="G102" s="49"/>
      <c r="H102" s="49"/>
      <c r="I102" s="49">
        <v>969</v>
      </c>
      <c r="J102" s="49">
        <v>407</v>
      </c>
      <c r="K102" s="49">
        <v>402</v>
      </c>
      <c r="L102" s="49">
        <v>379</v>
      </c>
      <c r="M102" s="49">
        <v>230</v>
      </c>
      <c r="N102" s="49">
        <v>346</v>
      </c>
      <c r="O102" s="49">
        <v>280</v>
      </c>
      <c r="P102" s="49">
        <v>415</v>
      </c>
    </row>
    <row r="103" spans="1:16" s="36" customFormat="1" ht="16.5" thickBot="1" thickTop="1">
      <c r="A103" s="35">
        <v>5</v>
      </c>
      <c r="B103" s="31">
        <f>INDEX('[2]ethnos'!$D$3:$D$176,MATCH(C103,'[2]ethnos'!$B$3:$B$176,0))</f>
        <v>44</v>
      </c>
      <c r="C103" s="43" t="s">
        <v>153</v>
      </c>
      <c r="D103" s="39">
        <v>11608</v>
      </c>
      <c r="E103" s="49">
        <v>8877</v>
      </c>
      <c r="F103" s="49">
        <v>6742</v>
      </c>
      <c r="G103" s="49">
        <v>4954</v>
      </c>
      <c r="H103" s="49">
        <v>4248</v>
      </c>
      <c r="I103" s="49">
        <v>4495</v>
      </c>
      <c r="J103" s="49">
        <v>2142</v>
      </c>
      <c r="K103" s="49">
        <v>1451</v>
      </c>
      <c r="L103" s="49">
        <v>968</v>
      </c>
      <c r="M103" s="49">
        <v>616</v>
      </c>
      <c r="N103" s="49">
        <v>811</v>
      </c>
      <c r="O103" s="49">
        <v>1055</v>
      </c>
      <c r="P103" s="49">
        <v>1918</v>
      </c>
    </row>
    <row r="104" spans="1:16" s="36" customFormat="1" ht="16.5" thickBot="1" thickTop="1">
      <c r="A104" s="35">
        <v>5</v>
      </c>
      <c r="B104" s="31">
        <f>INDEX('[2]ethnos'!$D$3:$D$176,MATCH(C104,'[2]ethnos'!$B$3:$B$176,0))</f>
        <v>45</v>
      </c>
      <c r="C104" s="43" t="s">
        <v>154</v>
      </c>
      <c r="D104" s="39">
        <v>8814</v>
      </c>
      <c r="E104" s="49">
        <v>8006</v>
      </c>
      <c r="F104" s="49">
        <v>9971</v>
      </c>
      <c r="G104" s="49">
        <v>8303</v>
      </c>
      <c r="H104" s="49">
        <v>5878</v>
      </c>
      <c r="I104" s="49">
        <v>5013</v>
      </c>
      <c r="J104" s="49">
        <v>2105</v>
      </c>
      <c r="K104" s="49">
        <v>1946</v>
      </c>
      <c r="L104" s="49">
        <v>1304</v>
      </c>
      <c r="M104" s="49">
        <v>1452</v>
      </c>
      <c r="N104" s="49">
        <v>2022</v>
      </c>
      <c r="O104" s="49">
        <v>1862</v>
      </c>
      <c r="P104" s="49">
        <v>2050</v>
      </c>
    </row>
    <row r="105" spans="1:16" s="36" customFormat="1" ht="16.5" thickBot="1" thickTop="1">
      <c r="A105" s="35">
        <v>5</v>
      </c>
      <c r="B105" s="31">
        <f>INDEX('[2]ethnos'!$D$3:$D$176,MATCH(C105,'[2]ethnos'!$B$3:$B$176,0))</f>
        <v>46</v>
      </c>
      <c r="C105" s="43" t="s">
        <v>155</v>
      </c>
      <c r="D105" s="39">
        <v>905</v>
      </c>
      <c r="E105" s="49">
        <v>922</v>
      </c>
      <c r="F105" s="49">
        <v>923</v>
      </c>
      <c r="G105" s="49">
        <v>880</v>
      </c>
      <c r="H105" s="49">
        <v>652</v>
      </c>
      <c r="I105" s="49">
        <v>678</v>
      </c>
      <c r="J105" s="49">
        <v>395</v>
      </c>
      <c r="K105" s="49">
        <v>428</v>
      </c>
      <c r="L105" s="49">
        <v>276</v>
      </c>
      <c r="M105" s="49">
        <v>403</v>
      </c>
      <c r="N105" s="49">
        <v>1332</v>
      </c>
      <c r="O105" s="49">
        <v>2394</v>
      </c>
      <c r="P105" s="49">
        <v>7644</v>
      </c>
    </row>
    <row r="106" spans="1:16" s="36" customFormat="1" ht="16.5" thickBot="1" thickTop="1">
      <c r="A106" s="35">
        <v>5</v>
      </c>
      <c r="B106" s="31">
        <f>INDEX('[2]ethnos'!$D$3:$D$176,MATCH(C106,'[2]ethnos'!$B$3:$B$176,0))</f>
        <v>47</v>
      </c>
      <c r="C106" s="43" t="s">
        <v>174</v>
      </c>
      <c r="D106" s="39"/>
      <c r="E106" s="49"/>
      <c r="F106" s="49"/>
      <c r="G106" s="49"/>
      <c r="H106" s="49"/>
      <c r="I106" s="49">
        <v>1135</v>
      </c>
      <c r="J106" s="49">
        <v>362</v>
      </c>
      <c r="K106" s="49">
        <v>313</v>
      </c>
      <c r="L106" s="49">
        <v>181</v>
      </c>
      <c r="M106" s="49">
        <v>198</v>
      </c>
      <c r="N106" s="49">
        <v>391</v>
      </c>
      <c r="O106" s="49">
        <v>234</v>
      </c>
      <c r="P106" s="49">
        <v>781</v>
      </c>
    </row>
    <row r="107" spans="1:16" s="36" customFormat="1" ht="16.5" thickBot="1" thickTop="1">
      <c r="A107" s="35">
        <v>5</v>
      </c>
      <c r="B107" s="31">
        <f>INDEX('[2]ethnos'!$D$3:$D$176,MATCH(C107,'[2]ethnos'!$B$3:$B$176,0))</f>
        <v>48</v>
      </c>
      <c r="C107" s="43" t="s">
        <v>175</v>
      </c>
      <c r="D107" s="39"/>
      <c r="E107" s="49"/>
      <c r="F107" s="49"/>
      <c r="G107" s="49"/>
      <c r="H107" s="49"/>
      <c r="I107" s="49">
        <v>3239</v>
      </c>
      <c r="J107" s="49">
        <v>1635</v>
      </c>
      <c r="K107" s="49">
        <v>1577</v>
      </c>
      <c r="L107" s="49">
        <v>1295</v>
      </c>
      <c r="M107" s="49">
        <v>985</v>
      </c>
      <c r="N107" s="49">
        <v>2162</v>
      </c>
      <c r="O107" s="49">
        <v>2870</v>
      </c>
      <c r="P107" s="49">
        <v>4159</v>
      </c>
    </row>
    <row r="108" spans="1:16" s="36" customFormat="1" ht="16.5" thickBot="1" thickTop="1">
      <c r="A108" s="35">
        <v>5</v>
      </c>
      <c r="B108" s="31">
        <f>INDEX('[2]ethnos'!$D$3:$D$176,MATCH(C108,'[2]ethnos'!$B$3:$B$176,0))</f>
        <v>49</v>
      </c>
      <c r="C108" s="43" t="s">
        <v>156</v>
      </c>
      <c r="D108" s="39">
        <v>554</v>
      </c>
      <c r="E108" s="49">
        <v>416</v>
      </c>
      <c r="F108" s="49">
        <v>303</v>
      </c>
      <c r="G108" s="49">
        <v>237</v>
      </c>
      <c r="H108" s="49">
        <v>176</v>
      </c>
      <c r="I108" s="49">
        <v>172</v>
      </c>
      <c r="J108" s="49">
        <v>73</v>
      </c>
      <c r="K108" s="49">
        <v>72</v>
      </c>
      <c r="L108" s="49">
        <v>40</v>
      </c>
      <c r="M108" s="49">
        <v>32</v>
      </c>
      <c r="N108" s="49">
        <v>41</v>
      </c>
      <c r="O108" s="49">
        <v>42</v>
      </c>
      <c r="P108" s="49">
        <v>139</v>
      </c>
    </row>
    <row r="109" spans="1:16" s="36" customFormat="1" ht="16.5" thickBot="1" thickTop="1">
      <c r="A109" s="35">
        <v>5</v>
      </c>
      <c r="B109" s="31">
        <f>INDEX('[2]ethnos'!$D$3:$D$176,MATCH(C109,'[2]ethnos'!$B$3:$B$176,0))</f>
        <v>50</v>
      </c>
      <c r="C109" s="43" t="s">
        <v>157</v>
      </c>
      <c r="D109" s="39">
        <v>804</v>
      </c>
      <c r="E109" s="49">
        <v>542</v>
      </c>
      <c r="F109" s="49">
        <v>514</v>
      </c>
      <c r="G109" s="49">
        <v>360</v>
      </c>
      <c r="H109" s="49">
        <v>333</v>
      </c>
      <c r="I109" s="49">
        <v>309</v>
      </c>
      <c r="J109" s="49">
        <v>168</v>
      </c>
      <c r="K109" s="49">
        <v>146</v>
      </c>
      <c r="L109" s="49">
        <v>82</v>
      </c>
      <c r="M109" s="49">
        <v>64</v>
      </c>
      <c r="N109" s="49">
        <v>92</v>
      </c>
      <c r="O109" s="49">
        <v>84</v>
      </c>
      <c r="P109" s="49">
        <v>145</v>
      </c>
    </row>
    <row r="110" spans="1:16" s="36" customFormat="1" ht="16.5" thickBot="1" thickTop="1">
      <c r="A110" s="35">
        <v>5</v>
      </c>
      <c r="B110" s="31">
        <f>INDEX('[2]ethnos'!$D$3:$D$176,MATCH(C110,'[2]ethnos'!$B$3:$B$176,0))</f>
        <v>51</v>
      </c>
      <c r="C110" s="43" t="s">
        <v>158</v>
      </c>
      <c r="D110" s="39">
        <v>5796</v>
      </c>
      <c r="E110" s="49">
        <v>5442</v>
      </c>
      <c r="F110" s="49">
        <v>4880</v>
      </c>
      <c r="G110" s="49">
        <v>3958</v>
      </c>
      <c r="H110" s="49">
        <v>3072</v>
      </c>
      <c r="I110" s="49">
        <v>3263</v>
      </c>
      <c r="J110" s="49">
        <v>1383</v>
      </c>
      <c r="K110" s="49">
        <v>1263</v>
      </c>
      <c r="L110" s="49">
        <v>981</v>
      </c>
      <c r="M110" s="49">
        <v>811</v>
      </c>
      <c r="N110" s="49">
        <v>1385</v>
      </c>
      <c r="O110" s="49">
        <v>2033</v>
      </c>
      <c r="P110" s="49">
        <v>4037</v>
      </c>
    </row>
    <row r="111" spans="1:16" s="36" customFormat="1" ht="16.5" thickBot="1" thickTop="1">
      <c r="A111" s="35">
        <v>5</v>
      </c>
      <c r="B111" s="31">
        <f>INDEX('[2]ethnos'!$D$3:$D$176,MATCH(C111,'[2]ethnos'!$B$3:$B$176,0))</f>
        <v>52</v>
      </c>
      <c r="C111" s="43" t="s">
        <v>164</v>
      </c>
      <c r="D111" s="39">
        <v>12067</v>
      </c>
      <c r="E111" s="49">
        <v>8411</v>
      </c>
      <c r="F111" s="49">
        <v>9729</v>
      </c>
      <c r="G111" s="49">
        <v>8566</v>
      </c>
      <c r="H111" s="49">
        <v>5587</v>
      </c>
      <c r="I111" s="49">
        <v>5593</v>
      </c>
      <c r="J111" s="49">
        <v>2769</v>
      </c>
      <c r="K111" s="49">
        <v>2523</v>
      </c>
      <c r="L111" s="49">
        <v>1913</v>
      </c>
      <c r="M111" s="49">
        <v>2342</v>
      </c>
      <c r="N111" s="49">
        <v>2974</v>
      </c>
      <c r="O111" s="49">
        <v>2438</v>
      </c>
      <c r="P111" s="49">
        <v>2671</v>
      </c>
    </row>
    <row r="112" spans="1:16" s="36" customFormat="1" ht="16.5" thickBot="1" thickTop="1">
      <c r="A112" s="35">
        <v>5</v>
      </c>
      <c r="B112" s="31">
        <f>INDEX('[2]ethnos'!$D$3:$D$176,MATCH(C112,'[2]ethnos'!$B$3:$B$176,0))</f>
        <v>53</v>
      </c>
      <c r="C112" s="43" t="s">
        <v>159</v>
      </c>
      <c r="D112" s="39">
        <v>5918</v>
      </c>
      <c r="E112" s="49">
        <v>6738</v>
      </c>
      <c r="F112" s="49">
        <v>5189</v>
      </c>
      <c r="G112" s="49">
        <v>4863</v>
      </c>
      <c r="H112" s="49">
        <v>3610</v>
      </c>
      <c r="I112" s="49">
        <v>3782</v>
      </c>
      <c r="J112" s="49">
        <v>1766</v>
      </c>
      <c r="K112" s="49">
        <v>1481</v>
      </c>
      <c r="L112" s="49">
        <v>1004</v>
      </c>
      <c r="M112" s="49">
        <v>640</v>
      </c>
      <c r="N112" s="49">
        <v>1305</v>
      </c>
      <c r="O112" s="49">
        <v>2550</v>
      </c>
      <c r="P112" s="49">
        <v>9198</v>
      </c>
    </row>
    <row r="113" spans="1:16" s="36" customFormat="1" ht="16.5" thickBot="1" thickTop="1">
      <c r="A113" s="35">
        <v>5</v>
      </c>
      <c r="B113" s="31">
        <f>INDEX('[2]ethnos'!$D$3:$D$176,MATCH(C113,'[2]ethnos'!$B$3:$B$176,0))</f>
        <v>54</v>
      </c>
      <c r="C113" s="43" t="s">
        <v>160</v>
      </c>
      <c r="D113" s="39">
        <v>871</v>
      </c>
      <c r="E113" s="49">
        <v>1464</v>
      </c>
      <c r="F113" s="49">
        <v>1134</v>
      </c>
      <c r="G113" s="49">
        <v>828</v>
      </c>
      <c r="H113" s="49">
        <v>542</v>
      </c>
      <c r="I113" s="49">
        <v>404</v>
      </c>
      <c r="J113" s="49">
        <v>233</v>
      </c>
      <c r="K113" s="49">
        <v>218</v>
      </c>
      <c r="L113" s="49">
        <v>311</v>
      </c>
      <c r="M113" s="49">
        <v>220</v>
      </c>
      <c r="N113" s="49">
        <v>231</v>
      </c>
      <c r="O113" s="49">
        <v>285</v>
      </c>
      <c r="P113" s="49">
        <v>531</v>
      </c>
    </row>
    <row r="114" spans="1:16" s="36" customFormat="1" ht="16.5" thickBot="1" thickTop="1">
      <c r="A114" s="35">
        <v>5</v>
      </c>
      <c r="B114" s="31">
        <f>INDEX('[2]ethnos'!$D$3:$D$176,MATCH(C114,'[2]ethnos'!$B$3:$B$176,0))</f>
        <v>55</v>
      </c>
      <c r="C114" s="43" t="s">
        <v>161</v>
      </c>
      <c r="D114" s="39">
        <v>6057</v>
      </c>
      <c r="E114" s="49">
        <v>4894</v>
      </c>
      <c r="F114" s="49">
        <v>4420</v>
      </c>
      <c r="G114" s="49">
        <v>3833</v>
      </c>
      <c r="H114" s="49">
        <v>3084</v>
      </c>
      <c r="I114" s="49">
        <v>3331</v>
      </c>
      <c r="J114" s="49">
        <v>1814</v>
      </c>
      <c r="K114" s="49">
        <v>2020</v>
      </c>
      <c r="L114" s="49">
        <v>1597</v>
      </c>
      <c r="M114" s="49">
        <v>1130</v>
      </c>
      <c r="N114" s="49">
        <v>2069</v>
      </c>
      <c r="O114" s="49">
        <v>3880</v>
      </c>
      <c r="P114" s="49">
        <v>10678</v>
      </c>
    </row>
    <row r="115" spans="1:16" s="36" customFormat="1" ht="16.5" thickBot="1" thickTop="1">
      <c r="A115" s="35">
        <v>5</v>
      </c>
      <c r="B115" s="31">
        <f>INDEX('[2]ethnos'!$D$3:$D$176,MATCH(C115,'[2]ethnos'!$B$3:$B$176,0))</f>
        <v>56</v>
      </c>
      <c r="C115" s="43" t="s">
        <v>162</v>
      </c>
      <c r="D115" s="39">
        <v>99312</v>
      </c>
      <c r="E115" s="49">
        <v>82516</v>
      </c>
      <c r="F115" s="49">
        <v>79186</v>
      </c>
      <c r="G115" s="49">
        <v>66922</v>
      </c>
      <c r="H115" s="49">
        <v>46977</v>
      </c>
      <c r="I115" s="49">
        <v>42361</v>
      </c>
      <c r="J115" s="49">
        <v>18158</v>
      </c>
      <c r="K115" s="49">
        <v>17699</v>
      </c>
      <c r="L115" s="49">
        <v>11225</v>
      </c>
      <c r="M115" s="49">
        <v>8886</v>
      </c>
      <c r="N115" s="49">
        <v>13623</v>
      </c>
      <c r="O115" s="49">
        <v>13564</v>
      </c>
      <c r="P115" s="49">
        <v>21334</v>
      </c>
    </row>
    <row r="116" spans="1:16" s="36" customFormat="1" ht="16.5" thickBot="1" thickTop="1">
      <c r="A116" s="35">
        <v>5</v>
      </c>
      <c r="B116" s="31">
        <f>INDEX('[2]ethnos'!$D$3:$D$176,MATCH(C116,'[2]ethnos'!$B$3:$B$176,0))</f>
        <v>57</v>
      </c>
      <c r="C116" s="43" t="s">
        <v>163</v>
      </c>
      <c r="D116" s="39">
        <v>311</v>
      </c>
      <c r="E116" s="49">
        <v>258</v>
      </c>
      <c r="F116" s="49">
        <v>345</v>
      </c>
      <c r="G116" s="49">
        <v>213</v>
      </c>
      <c r="H116" s="49">
        <v>157</v>
      </c>
      <c r="I116" s="49">
        <v>156</v>
      </c>
      <c r="J116" s="49">
        <v>95</v>
      </c>
      <c r="K116" s="49">
        <v>45</v>
      </c>
      <c r="L116" s="49">
        <v>41</v>
      </c>
      <c r="M116" s="49">
        <v>35</v>
      </c>
      <c r="N116" s="49">
        <v>73</v>
      </c>
      <c r="O116" s="49">
        <v>24</v>
      </c>
      <c r="P116" s="49">
        <v>55</v>
      </c>
    </row>
    <row r="117" spans="1:16" s="36" customFormat="1" ht="16.5" thickBot="1" thickTop="1">
      <c r="A117" s="35">
        <v>5</v>
      </c>
      <c r="B117" s="31">
        <f>INDEX('[2]ethnos'!$D$3:$D$176,MATCH(C117,'[2]ethnos'!$B$3:$B$176,0))</f>
        <v>58</v>
      </c>
      <c r="C117" s="43" t="s">
        <v>176</v>
      </c>
      <c r="D117" s="39">
        <v>21423</v>
      </c>
      <c r="E117" s="49">
        <v>16612</v>
      </c>
      <c r="F117" s="49">
        <v>13657</v>
      </c>
      <c r="G117" s="49">
        <v>14749</v>
      </c>
      <c r="H117" s="49">
        <v>9280</v>
      </c>
      <c r="I117" s="49">
        <v>6430</v>
      </c>
      <c r="J117" s="49">
        <v>3290</v>
      </c>
      <c r="K117" s="49">
        <v>2621</v>
      </c>
      <c r="L117" s="49">
        <v>1933</v>
      </c>
      <c r="M117" s="49">
        <v>1346</v>
      </c>
      <c r="N117" s="49">
        <v>2301</v>
      </c>
      <c r="O117" s="49">
        <v>2537</v>
      </c>
      <c r="P117" s="49">
        <v>4918</v>
      </c>
    </row>
    <row r="118" spans="1:16" s="36" customFormat="1" ht="16.5" thickBot="1" thickTop="1">
      <c r="A118" s="35">
        <v>5</v>
      </c>
      <c r="B118" s="31">
        <f>INDEX('[2]ethnos'!$D$3:$D$176,MATCH(C118,'[2]ethnos'!$B$3:$B$176,0))</f>
        <v>59</v>
      </c>
      <c r="C118" s="43" t="s">
        <v>177</v>
      </c>
      <c r="D118" s="39" t="s">
        <v>73</v>
      </c>
      <c r="E118" s="49" t="s">
        <v>73</v>
      </c>
      <c r="F118" s="49" t="s">
        <v>73</v>
      </c>
      <c r="G118" s="49" t="s">
        <v>73</v>
      </c>
      <c r="H118" s="49">
        <v>12838</v>
      </c>
      <c r="I118" s="49">
        <v>19442</v>
      </c>
      <c r="J118" s="49">
        <v>16951</v>
      </c>
      <c r="K118" s="49">
        <v>23740</v>
      </c>
      <c r="L118" s="49">
        <v>20184</v>
      </c>
      <c r="M118" s="49">
        <v>19767</v>
      </c>
      <c r="N118" s="49">
        <v>30892</v>
      </c>
      <c r="O118" s="49">
        <v>36286</v>
      </c>
      <c r="P118" s="49">
        <v>58883</v>
      </c>
    </row>
    <row r="119" ht="14.25" thickTop="1"/>
  </sheetData>
  <sheetProtection/>
  <mergeCells count="2">
    <mergeCell ref="B1:M1"/>
    <mergeCell ref="D34:Q34"/>
  </mergeCells>
  <hyperlinks>
    <hyperlink ref="D22" r:id="rId1" display="http://www.gks.ru/bgd/regl/B08_16/IssWWW.exe/Stg/html1/07-11.ht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4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181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2012-04-03T16:21:01Z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