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SDR" sheetId="1" r:id="rId1"/>
    <sheet name="Лист3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<sst xmlns="http://schemas.openxmlformats.org/spreadsheetml/2006/main" count="58" uniqueCount="54">
  <si>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</si>
  <si>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</si>
  <si>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</si>
  <si>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</si>
  <si>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</si>
  <si>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</si>
  <si>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</si>
  <si>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</si>
  <si>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Год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</si>
  <si>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</si>
  <si>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</si>
  <si>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</si>
  <si>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</si>
  <si>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</si>
  <si>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</si>
  <si>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</si>
  <si>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</si>
  <si>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</si>
  <si>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</si>
  <si>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</si>
  <si>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</si>
  <si>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</si>
  <si>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</si>
  <si>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</si>
  <si>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на 100 000 человек населения</t>
  </si>
  <si>
    <t>r007_2009</t>
  </si>
  <si>
    <t>годы</t>
  </si>
  <si>
    <t>От всех причин</t>
  </si>
  <si>
    <t xml:space="preserve">Класс I </t>
  </si>
  <si>
    <t>Класс II</t>
  </si>
  <si>
    <t xml:space="preserve">Класс IX </t>
  </si>
  <si>
    <t xml:space="preserve">Класс X </t>
  </si>
  <si>
    <t xml:space="preserve">Класс XI </t>
  </si>
  <si>
    <t xml:space="preserve">Класс XX </t>
  </si>
  <si>
    <t>Стандартизированные коэффициенты смертности по основным классам причин смерти, 1965-2008</t>
  </si>
  <si>
    <t>Стандартизированный коэффициент смертности по причинам смерти</t>
  </si>
  <si>
    <t>win_001</t>
  </si>
  <si>
    <t>причина смерти</t>
  </si>
  <si>
    <t>OLD</t>
  </si>
  <si>
    <t>Массив получен путем копирования word файла из Демографического ежегодника России 2009</t>
  </si>
  <si>
    <t>код</t>
  </si>
  <si>
    <t>дата издания</t>
  </si>
  <si>
    <t>тип источника</t>
  </si>
  <si>
    <t>Демографический ежегодник России</t>
  </si>
  <si>
    <t>Word file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</si>
  <si>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</si>
  <si>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</si>
  <si>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</si>
  <si>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</si>
  <si>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</si>
  <si>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</si>
  <si>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</si>
  <si>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</si>
  <si>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Россия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</si>
</sst>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color indexed="10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/>
    </xf>
    <xf numFmtId="0" fontId="9" fillId="33" borderId="10" xfId="42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left" vertical="center"/>
    </xf>
    <xf numFmtId="0" fontId="14" fillId="35" borderId="1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left" vertical="center"/>
    </xf>
    <xf numFmtId="0" fontId="15" fillId="37" borderId="13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5" fillId="37" borderId="14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14" fontId="6" fillId="33" borderId="19" xfId="0" applyNumberFormat="1" applyFont="1" applyFill="1" applyBorder="1" applyAlignment="1">
      <alignment horizontal="center" vertical="center"/>
    </xf>
    <xf numFmtId="14" fontId="6" fillId="38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37" borderId="20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164" fontId="13" fillId="36" borderId="12" xfId="0" applyNumberFormat="1" applyFont="1" applyFill="1" applyBorder="1" applyAlignment="1">
      <alignment horizontal="center" vertical="top"/>
    </xf>
    <xf numFmtId="0" fontId="5" fillId="37" borderId="20" xfId="0" applyFont="1" applyFill="1" applyBorder="1" applyAlignment="1">
      <alignment horizontal="left" vertical="center"/>
    </xf>
    <xf numFmtId="0" fontId="5" fillId="37" borderId="21" xfId="0" applyFont="1" applyFill="1" applyBorder="1" applyAlignment="1">
      <alignment horizontal="left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Users\Asus\AppData\Local\Temp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</sheetData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резерв</v>
          </cell>
          <cell r="C50">
            <v>46</v>
          </cell>
          <cell r="D50" t="str">
            <v>void</v>
          </cell>
        </row>
        <row r="51">
          <cell r="B51" t="str">
            <v>резерв</v>
          </cell>
          <cell r="C51">
            <v>47</v>
          </cell>
          <cell r="D51" t="str">
            <v>void</v>
          </cell>
        </row>
        <row r="52">
          <cell r="B52" t="str">
            <v>резерв</v>
          </cell>
          <cell r="C52">
            <v>48</v>
          </cell>
          <cell r="D52" t="str">
            <v>void</v>
          </cell>
        </row>
        <row r="53">
          <cell r="B53" t="str">
            <v>резерв</v>
          </cell>
          <cell r="C53">
            <v>49</v>
          </cell>
          <cell r="D53" t="str">
            <v>void</v>
          </cell>
        </row>
        <row r="54">
          <cell r="B54" t="str">
            <v>резерв</v>
          </cell>
          <cell r="C54">
            <v>50</v>
          </cell>
          <cell r="D54" t="str">
            <v>void</v>
          </cell>
        </row>
        <row r="55">
          <cell r="B55" t="str">
            <v>резерв</v>
          </cell>
          <cell r="C55">
            <v>51</v>
          </cell>
          <cell r="D55" t="str">
            <v>void</v>
          </cell>
        </row>
        <row r="56">
          <cell r="B56" t="str">
            <v>резерв</v>
          </cell>
          <cell r="C56">
            <v>52</v>
          </cell>
          <cell r="D56" t="str">
            <v>void</v>
          </cell>
        </row>
        <row r="57">
          <cell r="B57" t="str">
            <v>резерв</v>
          </cell>
          <cell r="C57">
            <v>53</v>
          </cell>
          <cell r="D57" t="str">
            <v>void</v>
          </cell>
        </row>
        <row r="58">
          <cell r="B58" t="str">
            <v>резерв</v>
          </cell>
          <cell r="C58">
            <v>54</v>
          </cell>
          <cell r="D58" t="str">
            <v>void</v>
          </cell>
        </row>
        <row r="59">
          <cell r="B59" t="str">
            <v>резерв</v>
          </cell>
          <cell r="C59">
            <v>55</v>
          </cell>
          <cell r="D59" t="str">
            <v>void</v>
          </cell>
        </row>
        <row r="60">
          <cell r="B60" t="str">
            <v>резерв</v>
          </cell>
          <cell r="C60">
            <v>56</v>
          </cell>
          <cell r="D60" t="str">
            <v>void</v>
          </cell>
        </row>
        <row r="61">
          <cell r="B61" t="str">
            <v>резерв</v>
          </cell>
          <cell r="C61">
            <v>57</v>
          </cell>
          <cell r="D61" t="str">
            <v>void</v>
          </cell>
        </row>
        <row r="62">
          <cell r="B62" t="str">
            <v>резерв</v>
          </cell>
          <cell r="C62">
            <v>58</v>
          </cell>
          <cell r="D62" t="str">
            <v>void</v>
          </cell>
        </row>
        <row r="63">
          <cell r="B63" t="str">
            <v>резерв</v>
          </cell>
          <cell r="C63">
            <v>59</v>
          </cell>
          <cell r="D63" t="str">
            <v>void</v>
          </cell>
        </row>
        <row r="64">
          <cell r="B64" t="str">
            <v>резерв</v>
          </cell>
          <cell r="C64">
            <v>60</v>
          </cell>
          <cell r="D64" t="str">
            <v>void</v>
          </cell>
        </row>
        <row r="65">
          <cell r="B65" t="str">
            <v>резерв</v>
          </cell>
          <cell r="C65">
            <v>61</v>
          </cell>
          <cell r="D65" t="str">
            <v>void</v>
          </cell>
        </row>
        <row r="66">
          <cell r="B66" t="str">
            <v>резерв</v>
          </cell>
          <cell r="C66">
            <v>62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ццц</v>
          </cell>
          <cell r="C10">
            <v>8</v>
          </cell>
        </row>
        <row r="11">
          <cell r="B11" t="str">
            <v>ццц</v>
          </cell>
          <cell r="C11">
            <v>9</v>
          </cell>
        </row>
        <row r="12">
          <cell r="B12" t="str">
            <v>ццц</v>
          </cell>
          <cell r="C12">
            <v>10</v>
          </cell>
        </row>
        <row r="13">
          <cell r="B13" t="str">
            <v>ццц</v>
          </cell>
          <cell r="C13">
            <v>11</v>
          </cell>
        </row>
        <row r="14">
          <cell r="B14" t="str">
            <v>ццц</v>
          </cell>
          <cell r="C14">
            <v>12</v>
          </cell>
        </row>
        <row r="15">
          <cell r="B15" t="str">
            <v>ццц</v>
          </cell>
          <cell r="C15">
            <v>13</v>
          </cell>
        </row>
        <row r="16">
          <cell r="B16" t="str">
            <v>ццц</v>
          </cell>
          <cell r="C16">
            <v>14</v>
          </cell>
        </row>
        <row r="17">
          <cell r="B17" t="str">
            <v>ццц</v>
          </cell>
          <cell r="C17">
            <v>15</v>
          </cell>
        </row>
        <row r="18">
          <cell r="B18" t="str">
            <v>ццц</v>
          </cell>
          <cell r="C18">
            <v>16</v>
          </cell>
        </row>
        <row r="19">
          <cell r="B19" t="str">
            <v>ццц</v>
          </cell>
          <cell r="C19">
            <v>17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tabSelected="1" zoomScalePageLayoutView="0" workbookViewId="0" topLeftCell="A1">
      <selection activeCell="G44" sqref="G44"/>
    </sheetView>
  </sheetViews>
  <sheetFormatPr defaultColWidth="9.140625" defaultRowHeight="15"/>
  <cols>
    <col min="1" max="1" width="3.00390625" style="8" customWidth="1"/>
    <col min="2" max="2" width="5.421875" style="8" customWidth="1"/>
    <col min="3" max="3" width="23.8515625" style="8" customWidth="1"/>
    <col min="4" max="4" width="21.8515625" style="9" customWidth="1"/>
    <col min="5" max="5" width="13.28125" style="9" customWidth="1"/>
    <col min="6" max="6" width="10.7109375" style="9" customWidth="1"/>
    <col min="7" max="11" width="10.7109375" style="8" customWidth="1"/>
    <col min="12" max="58" width="7.8515625" style="8" bestFit="1" customWidth="1"/>
    <col min="59" max="60" width="7.57421875" style="8" bestFit="1" customWidth="1"/>
    <col min="61" max="61" width="9.00390625" style="8" customWidth="1"/>
    <col min="62" max="64" width="7.57421875" style="8" bestFit="1" customWidth="1"/>
    <col min="65" max="16384" width="9.140625" style="8" customWidth="1"/>
  </cols>
  <sheetData>
    <row r="1" spans="2:13" s="1" customFormat="1" ht="30" thickBot="1"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0" s="1" customFormat="1" ht="15" customHeight="1" thickBot="1" thickTop="1">
      <c r="A2" s="1">
        <v>1</v>
      </c>
      <c r="B2" s="1">
        <v>1</v>
      </c>
      <c r="C2" s="21" t="s">
        <v>1</v>
      </c>
      <c r="D2" s="44" t="s">
        <v>35</v>
      </c>
      <c r="E2" s="45"/>
      <c r="F2" s="45"/>
      <c r="G2" s="45"/>
      <c r="H2" s="45"/>
      <c r="I2" s="45"/>
      <c r="J2" s="46"/>
    </row>
    <row r="3" spans="1:10" s="1" customFormat="1" ht="28.5" thickBot="1" thickTop="1">
      <c r="A3" s="1">
        <v>1</v>
      </c>
      <c r="B3" s="1">
        <v>2</v>
      </c>
      <c r="C3" s="22" t="s">
        <v>2</v>
      </c>
      <c r="D3" s="47" t="s">
        <v>34</v>
      </c>
      <c r="E3" s="48"/>
      <c r="F3" s="48"/>
      <c r="G3" s="48"/>
      <c r="H3" s="48"/>
      <c r="I3" s="48"/>
      <c r="J3" s="49"/>
    </row>
    <row r="4" spans="1:6" s="1" customFormat="1" ht="15" customHeight="1" thickBot="1" thickTop="1">
      <c r="A4" s="1">
        <v>1</v>
      </c>
      <c r="B4" s="1">
        <v>3</v>
      </c>
      <c r="C4" s="23" t="s">
        <v>3</v>
      </c>
      <c r="D4" s="24">
        <f>INDEX('[3]показатели'!$C$3:$C$66,MATCH(D2,'[3]показатели'!$B$3:$B$66,0))</f>
        <v>12</v>
      </c>
      <c r="E4" s="2"/>
      <c r="F4" s="2"/>
    </row>
    <row r="5" spans="1:6" s="1" customFormat="1" ht="15" customHeight="1" thickBot="1" thickTop="1">
      <c r="A5" s="1">
        <v>1</v>
      </c>
      <c r="B5" s="1">
        <v>4</v>
      </c>
      <c r="C5" s="23" t="s">
        <v>4</v>
      </c>
      <c r="D5" s="25" t="str">
        <f>INDEX('[3]показатели'!$D$3:$D$66,MATCH(D2,'[3]показатели'!$B$3:$B$66,0))</f>
        <v>SDR</v>
      </c>
      <c r="E5" s="2"/>
      <c r="F5" s="2"/>
    </row>
    <row r="6" spans="1:6" s="1" customFormat="1" ht="28.5" thickBot="1" thickTop="1">
      <c r="A6" s="1">
        <v>1</v>
      </c>
      <c r="B6" s="1">
        <v>5</v>
      </c>
      <c r="C6" s="26" t="s">
        <v>5</v>
      </c>
      <c r="D6" s="25">
        <f>D8+D14</f>
        <v>2</v>
      </c>
      <c r="E6" s="2"/>
      <c r="F6" s="2"/>
    </row>
    <row r="7" spans="3:6" s="1" customFormat="1" ht="16.5" thickBot="1" thickTop="1">
      <c r="C7" s="2"/>
      <c r="D7" s="3"/>
      <c r="E7" s="2"/>
      <c r="F7" s="2"/>
    </row>
    <row r="8" spans="1:6" s="1" customFormat="1" ht="32.25" thickBot="1" thickTop="1">
      <c r="A8" s="1">
        <v>1</v>
      </c>
      <c r="B8" s="1">
        <v>100</v>
      </c>
      <c r="C8" s="27" t="s">
        <v>6</v>
      </c>
      <c r="D8" s="28">
        <v>1</v>
      </c>
      <c r="E8" s="2"/>
      <c r="F8" s="2"/>
    </row>
    <row r="9" spans="1:10" s="1" customFormat="1" ht="18.75" thickBot="1" thickTop="1">
      <c r="A9" s="1">
        <v>1</v>
      </c>
      <c r="B9" s="1">
        <v>111</v>
      </c>
      <c r="C9" s="21" t="s">
        <v>7</v>
      </c>
      <c r="D9" s="5" t="s">
        <v>8</v>
      </c>
      <c r="E9" s="18"/>
      <c r="F9" s="18"/>
      <c r="G9" s="18"/>
      <c r="H9" s="18"/>
      <c r="I9" s="18"/>
      <c r="J9" s="18"/>
    </row>
    <row r="10" spans="1:8" s="1" customFormat="1" ht="16.5" thickBot="1" thickTop="1">
      <c r="A10" s="1">
        <v>1</v>
      </c>
      <c r="B10" s="1">
        <v>112</v>
      </c>
      <c r="C10" s="23" t="s">
        <v>9</v>
      </c>
      <c r="D10" s="24">
        <f>INDEX('[3]категории'!$C$3:$C$21,MATCH(D9,'[3]категории'!$B$3:$B$21,0))</f>
        <v>2</v>
      </c>
      <c r="F10" s="2"/>
      <c r="G10" s="2"/>
      <c r="H10" s="2"/>
    </row>
    <row r="11" spans="1:6" s="1" customFormat="1" ht="16.5" thickBot="1" thickTop="1">
      <c r="A11" s="1">
        <v>1</v>
      </c>
      <c r="B11" s="1">
        <v>113</v>
      </c>
      <c r="C11" s="23" t="s">
        <v>10</v>
      </c>
      <c r="D11" s="25" t="str">
        <f>INDEX('[3]категории'!$D$3:$D$21,MATCH(D9,'[3]категории'!$B$3:$B$21,0))</f>
        <v>YEAR</v>
      </c>
      <c r="F11" s="2"/>
    </row>
    <row r="12" spans="1:5" s="1" customFormat="1" ht="15" customHeight="1" thickBot="1" thickTop="1">
      <c r="A12" s="1">
        <v>1</v>
      </c>
      <c r="B12" s="1">
        <v>114</v>
      </c>
      <c r="C12" s="23" t="s">
        <v>11</v>
      </c>
      <c r="D12" s="6">
        <v>32</v>
      </c>
      <c r="E12" s="2"/>
    </row>
    <row r="13" spans="3:6" s="1" customFormat="1" ht="16.5" thickBot="1" thickTop="1">
      <c r="C13" s="2"/>
      <c r="D13" s="3"/>
      <c r="E13" s="2"/>
      <c r="F13" s="2"/>
    </row>
    <row r="14" spans="1:6" s="1" customFormat="1" ht="32.25" thickBot="1" thickTop="1">
      <c r="A14" s="1">
        <v>1</v>
      </c>
      <c r="B14" s="1">
        <v>200</v>
      </c>
      <c r="C14" s="27" t="s">
        <v>12</v>
      </c>
      <c r="D14" s="28">
        <v>1</v>
      </c>
      <c r="E14" s="2"/>
      <c r="F14" s="2"/>
    </row>
    <row r="15" spans="1:6" s="1" customFormat="1" ht="15.75" customHeight="1" thickBot="1" thickTop="1">
      <c r="A15" s="1">
        <v>1</v>
      </c>
      <c r="B15" s="1">
        <v>211</v>
      </c>
      <c r="C15" s="21" t="s">
        <v>7</v>
      </c>
      <c r="D15" s="6" t="s">
        <v>37</v>
      </c>
      <c r="E15" s="2"/>
      <c r="F15" s="2"/>
    </row>
    <row r="16" spans="1:6" s="1" customFormat="1" ht="16.5" thickBot="1" thickTop="1">
      <c r="A16" s="1">
        <v>1</v>
      </c>
      <c r="B16" s="1">
        <v>212</v>
      </c>
      <c r="C16" s="23" t="s">
        <v>9</v>
      </c>
      <c r="D16" s="24">
        <f>INDEX('[4]категории'!$C$3:$C$21,MATCH(D15,'[4]категории'!$B$3:$B$21,0))</f>
        <v>7</v>
      </c>
      <c r="F16" s="2"/>
    </row>
    <row r="17" spans="1:6" s="1" customFormat="1" ht="16.5" thickBot="1" thickTop="1">
      <c r="A17" s="1">
        <v>1</v>
      </c>
      <c r="B17" s="1">
        <v>213</v>
      </c>
      <c r="C17" s="23" t="s">
        <v>10</v>
      </c>
      <c r="D17" s="29" t="str">
        <f>INDEX('[4]категории'!$D$3:$D$21,MATCH(D15,'[4]категории'!$B$3:$B$21,0))</f>
        <v>Cause</v>
      </c>
      <c r="F17" s="2"/>
    </row>
    <row r="18" spans="1:6" s="1" customFormat="1" ht="32.25" thickBot="1" thickTop="1">
      <c r="A18" s="1">
        <v>1</v>
      </c>
      <c r="B18" s="1">
        <v>214</v>
      </c>
      <c r="C18" s="27" t="s">
        <v>13</v>
      </c>
      <c r="D18" s="6">
        <v>7</v>
      </c>
      <c r="E18" s="2"/>
      <c r="F18" s="2"/>
    </row>
    <row r="19" spans="3:6" s="1" customFormat="1" ht="9.75" customHeight="1" thickBot="1" thickTop="1">
      <c r="C19" s="2"/>
      <c r="D19" s="3"/>
      <c r="E19" s="2"/>
      <c r="F19" s="2"/>
    </row>
    <row r="20" spans="1:6" s="1" customFormat="1" ht="15" customHeight="1" thickBot="1" thickTop="1">
      <c r="A20" s="1">
        <v>1</v>
      </c>
      <c r="B20" s="1">
        <v>14</v>
      </c>
      <c r="C20" s="23" t="s">
        <v>14</v>
      </c>
      <c r="D20" s="5" t="s">
        <v>43</v>
      </c>
      <c r="E20" s="2"/>
      <c r="F20" s="2"/>
    </row>
    <row r="21" spans="3:6" s="1" customFormat="1" ht="9.75" customHeight="1" thickBot="1" thickTop="1">
      <c r="C21" s="2"/>
      <c r="D21" s="3"/>
      <c r="E21" s="2"/>
      <c r="F21" s="2"/>
    </row>
    <row r="22" spans="1:6" s="1" customFormat="1" ht="16.5" thickBot="1" thickTop="1">
      <c r="A22" s="1">
        <v>1</v>
      </c>
      <c r="B22" s="1">
        <v>15</v>
      </c>
      <c r="C22" s="23" t="s">
        <v>15</v>
      </c>
      <c r="D22" s="7"/>
      <c r="E22" s="2"/>
      <c r="F22" s="2"/>
    </row>
    <row r="23" spans="3:6" s="1" customFormat="1" ht="9.75" customHeight="1" thickBot="1" thickTop="1">
      <c r="C23" s="2"/>
      <c r="D23" s="3"/>
      <c r="E23" s="2"/>
      <c r="F23" s="2"/>
    </row>
    <row r="24" spans="1:6" s="1" customFormat="1" ht="15" customHeight="1" thickBot="1" thickTop="1">
      <c r="A24" s="1">
        <v>1</v>
      </c>
      <c r="B24" s="1">
        <v>16</v>
      </c>
      <c r="C24" s="23" t="s">
        <v>16</v>
      </c>
      <c r="D24" s="35" t="s">
        <v>24</v>
      </c>
      <c r="E24" s="2"/>
      <c r="F24" s="2"/>
    </row>
    <row r="25" spans="3:6" s="1" customFormat="1" ht="9.75" customHeight="1" thickBot="1" thickTop="1">
      <c r="C25" s="2"/>
      <c r="D25" s="3"/>
      <c r="E25" s="2"/>
      <c r="F25" s="2"/>
    </row>
    <row r="26" spans="1:6" s="1" customFormat="1" ht="28.5" thickBot="1" thickTop="1">
      <c r="A26" s="1">
        <v>1</v>
      </c>
      <c r="B26" s="1">
        <v>17</v>
      </c>
      <c r="C26" s="26" t="s">
        <v>17</v>
      </c>
      <c r="D26" s="30">
        <v>40313</v>
      </c>
      <c r="E26" s="2"/>
      <c r="F26" s="2"/>
    </row>
    <row r="27" spans="3:6" s="1" customFormat="1" ht="9.75" customHeight="1" thickBot="1" thickTop="1">
      <c r="C27" s="2"/>
      <c r="D27" s="3"/>
      <c r="E27" s="2"/>
      <c r="F27" s="2"/>
    </row>
    <row r="28" spans="1:6" s="1" customFormat="1" ht="15" customHeight="1" thickBot="1" thickTop="1">
      <c r="A28" s="1">
        <v>1</v>
      </c>
      <c r="B28" s="1">
        <v>18</v>
      </c>
      <c r="C28" s="26" t="s">
        <v>18</v>
      </c>
      <c r="D28" s="31">
        <f ca="1">TODAY()</f>
        <v>41000</v>
      </c>
      <c r="E28" s="2"/>
      <c r="F28" s="2"/>
    </row>
    <row r="29" spans="3:6" s="1" customFormat="1" ht="9.75" customHeight="1" thickBot="1" thickTop="1">
      <c r="C29" s="2"/>
      <c r="D29" s="3"/>
      <c r="E29" s="2"/>
      <c r="F29" s="2"/>
    </row>
    <row r="30" spans="1:6" s="1" customFormat="1" ht="15" customHeight="1" thickBot="1" thickTop="1">
      <c r="A30" s="1">
        <v>1</v>
      </c>
      <c r="B30" s="1">
        <v>19</v>
      </c>
      <c r="C30" s="23" t="s">
        <v>19</v>
      </c>
      <c r="D30" s="6" t="s">
        <v>20</v>
      </c>
      <c r="E30" s="2"/>
      <c r="F30" s="2"/>
    </row>
    <row r="31" spans="1:5" ht="9.75" customHeight="1" thickBot="1" thickTop="1">
      <c r="A31" s="1"/>
      <c r="C31" s="9"/>
      <c r="E31" s="8" t="s">
        <v>38</v>
      </c>
    </row>
    <row r="32" spans="1:6" s="1" customFormat="1" ht="15" customHeight="1" thickBot="1" thickTop="1">
      <c r="A32" s="1">
        <v>1</v>
      </c>
      <c r="B32" s="1">
        <v>20</v>
      </c>
      <c r="C32" s="23" t="s">
        <v>21</v>
      </c>
      <c r="D32" s="4" t="s">
        <v>36</v>
      </c>
      <c r="E32" s="5" t="s">
        <v>25</v>
      </c>
      <c r="F32" s="2"/>
    </row>
    <row r="33" spans="1:3" ht="9.75" customHeight="1" thickBot="1" thickTop="1">
      <c r="A33" s="1"/>
      <c r="C33" s="9"/>
    </row>
    <row r="34" spans="1:42" s="1" customFormat="1" ht="18.75" thickBot="1" thickTop="1">
      <c r="A34" s="1">
        <v>1</v>
      </c>
      <c r="B34" s="1">
        <v>21</v>
      </c>
      <c r="C34" s="23" t="s">
        <v>22</v>
      </c>
      <c r="D34" s="50" t="s">
        <v>39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16" ht="6.75" customHeight="1" thickBot="1" thickTop="1">
      <c r="A35" s="1"/>
      <c r="C35" s="32"/>
      <c r="E35" s="2"/>
      <c r="K35" s="9"/>
      <c r="P35" s="9"/>
    </row>
    <row r="36" spans="1:44" ht="15" customHeight="1" thickBot="1" thickTop="1">
      <c r="A36" s="1">
        <v>1</v>
      </c>
      <c r="B36" s="1">
        <v>22</v>
      </c>
      <c r="C36" s="33" t="s">
        <v>41</v>
      </c>
      <c r="D36" s="4">
        <v>2009</v>
      </c>
      <c r="E36" s="2"/>
      <c r="F36" s="2"/>
      <c r="G36" s="1"/>
      <c r="H36" s="1"/>
      <c r="I36" s="1"/>
      <c r="J36" s="1"/>
      <c r="K36" s="2"/>
      <c r="L36" s="1"/>
      <c r="M36" s="1"/>
      <c r="N36" s="1"/>
      <c r="O36" s="1"/>
      <c r="P36" s="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16" ht="6.75" customHeight="1" thickBot="1" thickTop="1">
      <c r="A37" s="1"/>
      <c r="C37" s="32"/>
      <c r="K37" s="9"/>
      <c r="P37" s="9"/>
    </row>
    <row r="38" spans="1:44" ht="15" customHeight="1" thickBot="1" thickTop="1">
      <c r="A38" s="1">
        <v>1</v>
      </c>
      <c r="B38" s="1">
        <v>23</v>
      </c>
      <c r="C38" s="33" t="s">
        <v>42</v>
      </c>
      <c r="D38" s="4" t="s">
        <v>44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16" ht="12" customHeight="1" thickBot="1" thickTop="1">
      <c r="A39" s="1"/>
      <c r="C39" s="32"/>
      <c r="K39" s="9"/>
      <c r="P39" s="9"/>
    </row>
    <row r="40" spans="1:3" s="1" customFormat="1" ht="17.25" customHeight="1" thickBot="1" thickTop="1">
      <c r="A40" s="1">
        <v>1</v>
      </c>
      <c r="B40" s="1">
        <v>300</v>
      </c>
      <c r="C40" s="33" t="s">
        <v>45</v>
      </c>
    </row>
    <row r="41" spans="1:6" ht="9.75" customHeight="1" thickBot="1" thickTop="1">
      <c r="A41" s="1"/>
      <c r="C41" s="9"/>
      <c r="F41" s="8"/>
    </row>
    <row r="42" spans="1:5" s="1" customFormat="1" ht="18.75" thickBot="1" thickTop="1">
      <c r="A42" s="1">
        <v>1</v>
      </c>
      <c r="B42" s="1">
        <v>311</v>
      </c>
      <c r="C42" s="37" t="s">
        <v>46</v>
      </c>
      <c r="D42" s="4" t="s">
        <v>47</v>
      </c>
      <c r="E42" s="2"/>
    </row>
    <row r="43" spans="1:5" s="1" customFormat="1" ht="16.5" thickBot="1" thickTop="1">
      <c r="A43" s="1">
        <v>1</v>
      </c>
      <c r="B43" s="1">
        <v>312</v>
      </c>
      <c r="C43" s="38" t="s">
        <v>48</v>
      </c>
      <c r="D43" s="39">
        <f>MATCH(D42,'[1]категории'!$B$3:$B$21,0)</f>
        <v>13</v>
      </c>
      <c r="E43" s="2"/>
    </row>
    <row r="44" spans="1:5" s="1" customFormat="1" ht="16.5" thickBot="1" thickTop="1">
      <c r="A44" s="1">
        <v>1</v>
      </c>
      <c r="B44" s="1">
        <v>313</v>
      </c>
      <c r="C44" s="38" t="s">
        <v>49</v>
      </c>
      <c r="D44" s="40" t="str">
        <f>IF(ISNA(#REF!),"-?-",INDEX('[1]категории'!$D$3:$D$21,D43))</f>
        <v>World</v>
      </c>
      <c r="E44" s="2"/>
    </row>
    <row r="45" spans="1:5" s="1" customFormat="1" ht="18.75" thickBot="1" thickTop="1">
      <c r="A45" s="1">
        <v>1</v>
      </c>
      <c r="B45" s="1">
        <v>315</v>
      </c>
      <c r="C45" s="37" t="s">
        <v>50</v>
      </c>
      <c r="D45" s="4" t="s">
        <v>53</v>
      </c>
      <c r="E45" s="2"/>
    </row>
    <row r="46" spans="1:5" s="1" customFormat="1" ht="18" thickBot="1" thickTop="1">
      <c r="A46" s="1">
        <v>1</v>
      </c>
      <c r="B46" s="1">
        <v>316</v>
      </c>
      <c r="C46" s="37" t="s">
        <v>51</v>
      </c>
      <c r="D46" s="41" t="str">
        <f>INDEX('[2]world'!$D$3:$D$400,MATCH(D45,'[2]world'!$B$3:$B$400,0))</f>
        <v>RU</v>
      </c>
      <c r="E46" s="2"/>
    </row>
    <row r="47" spans="1:5" s="1" customFormat="1" ht="16.5" thickBot="1" thickTop="1">
      <c r="A47" s="1">
        <v>1</v>
      </c>
      <c r="B47" s="1">
        <v>317</v>
      </c>
      <c r="C47" s="37" t="s">
        <v>52</v>
      </c>
      <c r="D47" s="39">
        <f>MATCH(D45,'[2]world'!$B$3:$B$101,0)</f>
        <v>33</v>
      </c>
      <c r="E47" s="2"/>
    </row>
    <row r="48" ht="15.75" thickTop="1">
      <c r="A48" s="1"/>
    </row>
    <row r="49" spans="1:6" s="13" customFormat="1" ht="15">
      <c r="A49" s="10"/>
      <c r="B49" s="10"/>
      <c r="C49" s="11" t="s">
        <v>23</v>
      </c>
      <c r="D49" s="12"/>
      <c r="E49" s="12"/>
      <c r="F49" s="12"/>
    </row>
    <row r="50" spans="1:11" s="15" customFormat="1" ht="15">
      <c r="A50" s="14">
        <v>2</v>
      </c>
      <c r="B50" s="14"/>
      <c r="C50" s="15">
        <v>3</v>
      </c>
      <c r="D50" s="19">
        <v>4</v>
      </c>
      <c r="E50" s="15">
        <v>5</v>
      </c>
      <c r="F50" s="15">
        <v>5</v>
      </c>
      <c r="G50" s="15">
        <v>5</v>
      </c>
      <c r="H50" s="15">
        <v>5</v>
      </c>
      <c r="I50" s="15">
        <v>5</v>
      </c>
      <c r="J50" s="15">
        <v>5</v>
      </c>
      <c r="K50" s="15">
        <v>5</v>
      </c>
    </row>
    <row r="51" spans="1:42" ht="15.75" thickBot="1">
      <c r="A51" s="14">
        <v>3</v>
      </c>
      <c r="B51" s="16"/>
      <c r="C51" s="16"/>
      <c r="D51" s="16" t="s">
        <v>40</v>
      </c>
      <c r="E51" s="16" t="str">
        <f>INDEX('[2]causes'!$D$3:$D$95,MATCH(E52,'[2]causes'!$B$3:$B$95,0))</f>
        <v>TOT</v>
      </c>
      <c r="F51" s="16" t="str">
        <f>INDEX('[2]causes'!$D$3:$D$95,MATCH(F52,'[2]causes'!$B$3:$B$95,0))</f>
        <v>Cl_1</v>
      </c>
      <c r="G51" s="16" t="str">
        <f>INDEX('[2]causes'!$D$3:$D$95,MATCH(G52,'[2]causes'!$B$3:$B$95,0))</f>
        <v>Cl_2</v>
      </c>
      <c r="H51" s="16" t="str">
        <f>INDEX('[2]causes'!$D$3:$D$95,MATCH(H52,'[2]causes'!$B$3:$B$95,0))</f>
        <v>Cl_9</v>
      </c>
      <c r="I51" s="16" t="str">
        <f>INDEX('[2]causes'!$D$3:$D$95,MATCH(I52,'[2]causes'!$B$3:$B$95,0))</f>
        <v>Cl_10</v>
      </c>
      <c r="J51" s="16" t="str">
        <f>INDEX('[2]causes'!$D$3:$D$95,MATCH(J52,'[2]causes'!$B$3:$B$95,0))</f>
        <v>Cl_11</v>
      </c>
      <c r="K51" s="16" t="str">
        <f>INDEX('[2]causes'!$D$3:$D$95,MATCH(K52,'[2]causes'!$B$3:$B$95,0))</f>
        <v>Cl_20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15" ht="16.5" thickBot="1" thickTop="1">
      <c r="A52" s="1">
        <v>4</v>
      </c>
      <c r="B52" s="16"/>
      <c r="C52" s="16" t="s">
        <v>40</v>
      </c>
      <c r="D52" s="17" t="s">
        <v>26</v>
      </c>
      <c r="E52" s="17" t="s">
        <v>27</v>
      </c>
      <c r="F52" s="17" t="s">
        <v>28</v>
      </c>
      <c r="G52" s="17" t="s">
        <v>29</v>
      </c>
      <c r="H52" s="17" t="s">
        <v>30</v>
      </c>
      <c r="I52" s="17" t="s">
        <v>31</v>
      </c>
      <c r="J52" s="17" t="s">
        <v>32</v>
      </c>
      <c r="K52" s="17" t="s">
        <v>33</v>
      </c>
      <c r="O52" s="15"/>
    </row>
    <row r="53" spans="1:11" ht="16.5" thickBot="1" thickTop="1">
      <c r="A53" s="1">
        <v>5</v>
      </c>
      <c r="B53" s="20"/>
      <c r="C53" s="20">
        <f>INDEX('[1]period'!$D$3:$D$176,MATCH(D53,'[1]period'!$B$3:$B$176,0))</f>
        <v>1965</v>
      </c>
      <c r="D53" s="17">
        <v>1965</v>
      </c>
      <c r="E53" s="36">
        <v>1473.2</v>
      </c>
      <c r="F53" s="36">
        <v>69.7</v>
      </c>
      <c r="G53" s="36">
        <v>292.3</v>
      </c>
      <c r="H53" s="36">
        <v>648.5</v>
      </c>
      <c r="I53" s="36">
        <v>136</v>
      </c>
      <c r="J53" s="36">
        <v>42.1</v>
      </c>
      <c r="K53" s="36">
        <v>180</v>
      </c>
    </row>
    <row r="54" spans="1:11" ht="16.5" thickBot="1" thickTop="1">
      <c r="A54" s="1">
        <v>5</v>
      </c>
      <c r="B54" s="20"/>
      <c r="C54" s="20">
        <f>INDEX('[1]period'!$D$3:$D$176,MATCH(D54,'[1]period'!$B$3:$B$176,0))</f>
        <v>1970</v>
      </c>
      <c r="D54" s="17">
        <v>1970</v>
      </c>
      <c r="E54" s="36">
        <v>1704.5</v>
      </c>
      <c r="F54" s="36">
        <v>54.8</v>
      </c>
      <c r="G54" s="36">
        <v>287.2</v>
      </c>
      <c r="H54" s="36">
        <v>809</v>
      </c>
      <c r="I54" s="36">
        <v>198.1</v>
      </c>
      <c r="J54" s="36">
        <v>44.4</v>
      </c>
      <c r="K54" s="36">
        <v>239</v>
      </c>
    </row>
    <row r="55" spans="1:11" ht="16.5" thickBot="1" thickTop="1">
      <c r="A55" s="1">
        <v>5</v>
      </c>
      <c r="B55" s="20"/>
      <c r="C55" s="20">
        <f>INDEX('[1]period'!$D$3:$D$176,MATCH(D55,'[1]period'!$B$3:$B$176,0))</f>
        <v>1975</v>
      </c>
      <c r="D55" s="17">
        <v>1975</v>
      </c>
      <c r="E55" s="36">
        <v>1761.5</v>
      </c>
      <c r="F55" s="36">
        <v>44.4</v>
      </c>
      <c r="G55" s="36">
        <v>281.6</v>
      </c>
      <c r="H55" s="36">
        <v>874.2</v>
      </c>
      <c r="I55" s="36">
        <v>189.6</v>
      </c>
      <c r="J55" s="36">
        <v>45.7</v>
      </c>
      <c r="K55" s="36">
        <v>259.3</v>
      </c>
    </row>
    <row r="56" spans="1:11" ht="16.5" thickBot="1" thickTop="1">
      <c r="A56" s="1">
        <v>5</v>
      </c>
      <c r="B56" s="20"/>
      <c r="C56" s="20">
        <f>INDEX('[1]period'!$D$3:$D$176,MATCH(D56,'[1]period'!$B$3:$B$176,0))</f>
        <v>1980</v>
      </c>
      <c r="D56" s="17">
        <v>1980</v>
      </c>
      <c r="E56" s="36">
        <v>1872.9</v>
      </c>
      <c r="F56" s="36">
        <v>38.7</v>
      </c>
      <c r="G56" s="36">
        <v>284.5</v>
      </c>
      <c r="H56" s="36">
        <v>946.2</v>
      </c>
      <c r="I56" s="36">
        <v>184</v>
      </c>
      <c r="J56" s="36">
        <v>53.7</v>
      </c>
      <c r="K56" s="36">
        <v>295.3</v>
      </c>
    </row>
    <row r="57" spans="1:11" ht="16.5" thickBot="1" thickTop="1">
      <c r="A57" s="1">
        <v>5</v>
      </c>
      <c r="B57" s="20"/>
      <c r="C57" s="20">
        <f>INDEX('[1]period'!$D$3:$D$176,MATCH(D57,'[1]period'!$B$3:$B$176,0))</f>
        <v>1981</v>
      </c>
      <c r="D57" s="17">
        <v>1981</v>
      </c>
      <c r="E57" s="36">
        <v>1866.1</v>
      </c>
      <c r="F57" s="36">
        <v>35.7</v>
      </c>
      <c r="G57" s="36">
        <v>292.6</v>
      </c>
      <c r="H57" s="36">
        <v>940</v>
      </c>
      <c r="I57" s="36">
        <v>171.6</v>
      </c>
      <c r="J57" s="36">
        <v>51.6</v>
      </c>
      <c r="K57" s="36">
        <v>296.7</v>
      </c>
    </row>
    <row r="58" spans="1:11" ht="16.5" thickBot="1" thickTop="1">
      <c r="A58" s="1">
        <v>5</v>
      </c>
      <c r="B58" s="20"/>
      <c r="C58" s="20">
        <f>INDEX('[1]period'!$D$3:$D$176,MATCH(D58,'[1]period'!$B$3:$B$176,0))</f>
        <v>1982</v>
      </c>
      <c r="D58" s="17">
        <v>1982</v>
      </c>
      <c r="E58" s="36">
        <v>1814.5</v>
      </c>
      <c r="F58" s="36">
        <v>33.4</v>
      </c>
      <c r="G58" s="36">
        <v>297.5</v>
      </c>
      <c r="H58" s="36">
        <v>920.2</v>
      </c>
      <c r="I58" s="36">
        <v>155.3</v>
      </c>
      <c r="J58" s="36">
        <v>51.1</v>
      </c>
      <c r="K58" s="36">
        <v>282.3</v>
      </c>
    </row>
    <row r="59" spans="1:11" ht="16.5" thickBot="1" thickTop="1">
      <c r="A59" s="1">
        <v>5</v>
      </c>
      <c r="B59" s="20"/>
      <c r="C59" s="20">
        <f>INDEX('[1]period'!$D$3:$D$176,MATCH(D59,'[1]period'!$B$3:$B$176,0))</f>
        <v>1983</v>
      </c>
      <c r="D59" s="17">
        <v>1983</v>
      </c>
      <c r="E59" s="36">
        <v>1812.8</v>
      </c>
      <c r="F59" s="36">
        <v>31.2</v>
      </c>
      <c r="G59" s="36">
        <v>295.2</v>
      </c>
      <c r="H59" s="36">
        <v>930.4</v>
      </c>
      <c r="I59" s="36">
        <v>154</v>
      </c>
      <c r="J59" s="36">
        <v>52</v>
      </c>
      <c r="K59" s="36">
        <v>275.7</v>
      </c>
    </row>
    <row r="60" spans="1:11" ht="16.5" thickBot="1" thickTop="1">
      <c r="A60" s="1">
        <v>5</v>
      </c>
      <c r="B60" s="20"/>
      <c r="C60" s="20">
        <f>INDEX('[1]period'!$D$3:$D$176,MATCH(D60,'[1]period'!$B$3:$B$176,0))</f>
        <v>1984</v>
      </c>
      <c r="D60" s="17">
        <v>1984</v>
      </c>
      <c r="E60" s="36">
        <v>1879.6</v>
      </c>
      <c r="F60" s="36">
        <v>31.8</v>
      </c>
      <c r="G60" s="36">
        <v>298.5</v>
      </c>
      <c r="H60" s="36">
        <v>972.4</v>
      </c>
      <c r="I60" s="36">
        <v>159.2</v>
      </c>
      <c r="J60" s="36">
        <v>53.5</v>
      </c>
      <c r="K60" s="36">
        <v>284.2</v>
      </c>
    </row>
    <row r="61" spans="1:11" ht="16.5" thickBot="1" thickTop="1">
      <c r="A61" s="1">
        <v>5</v>
      </c>
      <c r="B61" s="20"/>
      <c r="C61" s="20">
        <f>INDEX('[1]period'!$D$3:$D$176,MATCH(D61,'[1]period'!$B$3:$B$176,0))</f>
        <v>1985</v>
      </c>
      <c r="D61" s="17">
        <v>1985</v>
      </c>
      <c r="E61" s="36">
        <v>1807.9</v>
      </c>
      <c r="F61" s="36">
        <v>30.5</v>
      </c>
      <c r="G61" s="36">
        <v>299.5</v>
      </c>
      <c r="H61" s="36">
        <v>950.7</v>
      </c>
      <c r="I61" s="36">
        <v>157.3</v>
      </c>
      <c r="J61" s="36">
        <v>50.7</v>
      </c>
      <c r="K61" s="36">
        <v>239.6</v>
      </c>
    </row>
    <row r="62" spans="1:11" ht="16.5" thickBot="1" thickTop="1">
      <c r="A62" s="1">
        <v>5</v>
      </c>
      <c r="B62" s="20"/>
      <c r="C62" s="20">
        <f>INDEX('[1]period'!$D$3:$D$176,MATCH(D62,'[1]period'!$B$3:$B$176,0))</f>
        <v>1986</v>
      </c>
      <c r="D62" s="17">
        <v>1986</v>
      </c>
      <c r="E62" s="36">
        <v>1624.1</v>
      </c>
      <c r="F62" s="36">
        <v>24.8</v>
      </c>
      <c r="G62" s="36">
        <v>306.7</v>
      </c>
      <c r="H62" s="36">
        <v>877.4</v>
      </c>
      <c r="I62" s="36">
        <v>123.2</v>
      </c>
      <c r="J62" s="36">
        <v>44.1</v>
      </c>
      <c r="K62" s="36">
        <v>175.6</v>
      </c>
    </row>
    <row r="63" spans="1:11" ht="16.5" thickBot="1" thickTop="1">
      <c r="A63" s="1">
        <v>5</v>
      </c>
      <c r="B63" s="20"/>
      <c r="C63" s="20">
        <f>INDEX('[1]period'!$D$3:$D$176,MATCH(D63,'[1]period'!$B$3:$B$176,0))</f>
        <v>1987</v>
      </c>
      <c r="D63" s="17">
        <v>1987</v>
      </c>
      <c r="E63" s="36">
        <v>1630.1</v>
      </c>
      <c r="F63" s="36">
        <v>23.8</v>
      </c>
      <c r="G63" s="36">
        <v>310.3</v>
      </c>
      <c r="H63" s="36">
        <v>884.2</v>
      </c>
      <c r="I63" s="36">
        <v>119.8</v>
      </c>
      <c r="J63" s="36">
        <v>44.7</v>
      </c>
      <c r="K63" s="36">
        <v>171.9</v>
      </c>
    </row>
    <row r="64" spans="1:11" ht="16.5" thickBot="1" thickTop="1">
      <c r="A64" s="1">
        <v>5</v>
      </c>
      <c r="B64" s="20"/>
      <c r="C64" s="20">
        <f>INDEX('[1]period'!$D$3:$D$176,MATCH(D64,'[1]period'!$B$3:$B$176,0))</f>
        <v>1988</v>
      </c>
      <c r="D64" s="17">
        <v>1988</v>
      </c>
      <c r="E64" s="36">
        <v>1644.5</v>
      </c>
      <c r="F64" s="36">
        <v>23.1</v>
      </c>
      <c r="G64" s="36">
        <v>313.9</v>
      </c>
      <c r="H64" s="36">
        <v>877.2</v>
      </c>
      <c r="I64" s="36">
        <v>121.6</v>
      </c>
      <c r="J64" s="36">
        <v>43.4</v>
      </c>
      <c r="K64" s="36">
        <v>190.7</v>
      </c>
    </row>
    <row r="65" spans="1:11" ht="16.5" thickBot="1" thickTop="1">
      <c r="A65" s="1">
        <v>5</v>
      </c>
      <c r="B65" s="20"/>
      <c r="C65" s="20">
        <f>INDEX('[1]period'!$D$3:$D$176,MATCH(D65,'[1]period'!$B$3:$B$176,0))</f>
        <v>1989</v>
      </c>
      <c r="D65" s="17">
        <v>1989</v>
      </c>
      <c r="E65" s="36">
        <v>1652.8</v>
      </c>
      <c r="F65" s="36">
        <v>28.3</v>
      </c>
      <c r="G65" s="36">
        <v>316.5</v>
      </c>
      <c r="H65" s="36">
        <v>856.1</v>
      </c>
      <c r="I65" s="36">
        <v>115.2</v>
      </c>
      <c r="J65" s="36">
        <v>43.4</v>
      </c>
      <c r="K65" s="36">
        <v>219.8</v>
      </c>
    </row>
    <row r="66" spans="1:11" ht="16.5" thickBot="1" thickTop="1">
      <c r="A66" s="1">
        <v>5</v>
      </c>
      <c r="B66" s="20"/>
      <c r="C66" s="20">
        <f>INDEX('[1]period'!$D$3:$D$176,MATCH(D66,'[1]period'!$B$3:$B$176,0))</f>
        <v>1990</v>
      </c>
      <c r="D66" s="17">
        <v>1990</v>
      </c>
      <c r="E66" s="36">
        <v>1695.4</v>
      </c>
      <c r="F66" s="36">
        <v>22</v>
      </c>
      <c r="G66" s="36">
        <v>318.6</v>
      </c>
      <c r="H66" s="36">
        <v>868</v>
      </c>
      <c r="I66" s="36">
        <v>117.6</v>
      </c>
      <c r="J66" s="36">
        <v>44.3</v>
      </c>
      <c r="K66" s="36">
        <v>228.7</v>
      </c>
    </row>
    <row r="67" spans="1:11" ht="16.5" thickBot="1" thickTop="1">
      <c r="A67" s="1">
        <v>5</v>
      </c>
      <c r="B67" s="20"/>
      <c r="C67" s="20">
        <f>INDEX('[1]period'!$D$3:$D$176,MATCH(D67,'[1]period'!$B$3:$B$176,0))</f>
        <v>1991</v>
      </c>
      <c r="D67" s="17">
        <v>1991</v>
      </c>
      <c r="E67" s="36">
        <v>1711.6</v>
      </c>
      <c r="F67" s="36">
        <v>21.9</v>
      </c>
      <c r="G67" s="36">
        <v>320.3</v>
      </c>
      <c r="H67" s="36">
        <v>863.8</v>
      </c>
      <c r="I67" s="36">
        <v>110.1</v>
      </c>
      <c r="J67" s="36">
        <v>44.4</v>
      </c>
      <c r="K67" s="36">
        <v>242.8</v>
      </c>
    </row>
    <row r="68" spans="1:11" ht="16.5" thickBot="1" thickTop="1">
      <c r="A68" s="1">
        <v>5</v>
      </c>
      <c r="B68" s="20"/>
      <c r="C68" s="20">
        <f>INDEX('[1]period'!$D$3:$D$176,MATCH(D68,'[1]period'!$B$3:$B$176,0))</f>
        <v>1992</v>
      </c>
      <c r="D68" s="17">
        <v>1992</v>
      </c>
      <c r="E68" s="36">
        <v>1824.5</v>
      </c>
      <c r="F68" s="36">
        <v>24.6</v>
      </c>
      <c r="G68" s="36">
        <v>321.5</v>
      </c>
      <c r="H68" s="36">
        <v>895</v>
      </c>
      <c r="I68" s="36">
        <v>114.6</v>
      </c>
      <c r="J68" s="36">
        <v>50.5</v>
      </c>
      <c r="K68" s="36">
        <v>295</v>
      </c>
    </row>
    <row r="69" spans="1:11" ht="16.5" thickBot="1" thickTop="1">
      <c r="A69" s="1">
        <v>5</v>
      </c>
      <c r="B69" s="20"/>
      <c r="C69" s="20">
        <f>INDEX('[1]period'!$D$3:$D$176,MATCH(D69,'[1]period'!$B$3:$B$176,0))</f>
        <v>1993</v>
      </c>
      <c r="D69" s="17">
        <v>1993</v>
      </c>
      <c r="E69" s="36">
        <v>2181.4</v>
      </c>
      <c r="F69" s="36">
        <v>32.8</v>
      </c>
      <c r="G69" s="36">
        <v>328.9</v>
      </c>
      <c r="H69" s="36">
        <v>1072</v>
      </c>
      <c r="I69" s="36">
        <v>147.4</v>
      </c>
      <c r="J69" s="36">
        <v>58.9</v>
      </c>
      <c r="K69" s="36">
        <v>387.1</v>
      </c>
    </row>
    <row r="70" spans="1:11" ht="16.5" thickBot="1" thickTop="1">
      <c r="A70" s="1">
        <v>5</v>
      </c>
      <c r="B70" s="20"/>
      <c r="C70" s="20">
        <f>INDEX('[1]period'!$D$3:$D$176,MATCH(D70,'[1]period'!$B$3:$B$176,0))</f>
        <v>1994</v>
      </c>
      <c r="D70" s="17">
        <v>1994</v>
      </c>
      <c r="E70" s="36">
        <v>2355.7</v>
      </c>
      <c r="F70" s="36">
        <v>37.6</v>
      </c>
      <c r="G70" s="36">
        <v>323.9</v>
      </c>
      <c r="H70" s="36">
        <v>1168</v>
      </c>
      <c r="I70" s="36">
        <v>160.2</v>
      </c>
      <c r="J70" s="36">
        <v>66.8</v>
      </c>
      <c r="K70" s="36">
        <v>424.7</v>
      </c>
    </row>
    <row r="71" spans="1:11" ht="16.5" thickBot="1" thickTop="1">
      <c r="A71" s="1">
        <v>5</v>
      </c>
      <c r="B71" s="20"/>
      <c r="C71" s="20">
        <f>INDEX('[1]period'!$D$3:$D$176,MATCH(D71,'[1]period'!$B$3:$B$176,0))</f>
        <v>1995</v>
      </c>
      <c r="D71" s="17">
        <v>1995</v>
      </c>
      <c r="E71" s="36">
        <v>2219</v>
      </c>
      <c r="F71" s="36">
        <v>38.4</v>
      </c>
      <c r="G71" s="36">
        <v>314.1</v>
      </c>
      <c r="H71" s="36">
        <v>1081.4</v>
      </c>
      <c r="I71" s="36">
        <v>145.1</v>
      </c>
      <c r="J71" s="36">
        <v>69.8</v>
      </c>
      <c r="K71" s="36">
        <v>399.5</v>
      </c>
    </row>
    <row r="72" spans="1:11" ht="16.5" thickBot="1" thickTop="1">
      <c r="A72" s="1">
        <v>5</v>
      </c>
      <c r="B72" s="20"/>
      <c r="C72" s="20">
        <f>INDEX('[1]period'!$D$3:$D$176,MATCH(D72,'[1]period'!$B$3:$B$176,0))</f>
        <v>1996</v>
      </c>
      <c r="D72" s="17">
        <v>1996</v>
      </c>
      <c r="E72" s="36">
        <v>2058.6</v>
      </c>
      <c r="F72" s="36">
        <v>40</v>
      </c>
      <c r="G72" s="36">
        <v>303.9</v>
      </c>
      <c r="H72" s="36">
        <v>1013.1</v>
      </c>
      <c r="I72" s="36">
        <v>131</v>
      </c>
      <c r="J72" s="36">
        <v>63.5</v>
      </c>
      <c r="K72" s="36">
        <v>350.8</v>
      </c>
    </row>
    <row r="73" spans="1:11" ht="16.5" thickBot="1" thickTop="1">
      <c r="A73" s="1">
        <v>5</v>
      </c>
      <c r="B73" s="20"/>
      <c r="C73" s="20">
        <f>INDEX('[1]period'!$D$3:$D$176,MATCH(D73,'[1]period'!$B$3:$B$176,0))</f>
        <v>1997</v>
      </c>
      <c r="D73" s="17">
        <v>1997</v>
      </c>
      <c r="E73" s="36">
        <v>1953</v>
      </c>
      <c r="F73" s="36">
        <v>38.3</v>
      </c>
      <c r="G73" s="36">
        <v>299.9</v>
      </c>
      <c r="H73" s="36">
        <v>979.6</v>
      </c>
      <c r="I73" s="36">
        <v>121.1</v>
      </c>
      <c r="J73" s="36">
        <v>57.6</v>
      </c>
      <c r="K73" s="36">
        <v>312</v>
      </c>
    </row>
    <row r="74" spans="1:11" ht="16.5" thickBot="1" thickTop="1">
      <c r="A74" s="1">
        <v>5</v>
      </c>
      <c r="B74" s="20"/>
      <c r="C74" s="20">
        <f>INDEX('[1]period'!$D$3:$D$176,MATCH(D74,'[1]period'!$B$3:$B$176,0))</f>
        <v>1998</v>
      </c>
      <c r="D74" s="17">
        <v>1998</v>
      </c>
      <c r="E74" s="36">
        <v>1902</v>
      </c>
      <c r="F74" s="36">
        <v>34.9</v>
      </c>
      <c r="G74" s="36">
        <v>296</v>
      </c>
      <c r="H74" s="36">
        <v>961.1</v>
      </c>
      <c r="I74" s="36">
        <v>108.6</v>
      </c>
      <c r="J74" s="36">
        <v>55.5</v>
      </c>
      <c r="K74" s="36">
        <v>308.7</v>
      </c>
    </row>
    <row r="75" spans="1:11" ht="16.5" thickBot="1" thickTop="1">
      <c r="A75" s="1">
        <v>5</v>
      </c>
      <c r="B75" s="20"/>
      <c r="C75" s="20">
        <f>INDEX('[1]period'!$D$3:$D$176,MATCH(D75,'[1]period'!$B$3:$B$176,0))</f>
        <v>1999</v>
      </c>
      <c r="D75" s="17">
        <v>1999</v>
      </c>
      <c r="E75" s="36">
        <v>2053.2</v>
      </c>
      <c r="F75" s="36">
        <v>44.8</v>
      </c>
      <c r="G75" s="36">
        <v>297.3</v>
      </c>
      <c r="H75" s="36">
        <v>1044.3</v>
      </c>
      <c r="I75" s="36">
        <v>121.2</v>
      </c>
      <c r="J75" s="36">
        <v>60.9</v>
      </c>
      <c r="K75" s="36">
        <v>338.8</v>
      </c>
    </row>
    <row r="76" spans="1:11" ht="16.5" thickBot="1" thickTop="1">
      <c r="A76" s="1">
        <v>5</v>
      </c>
      <c r="B76" s="20"/>
      <c r="C76" s="20">
        <f>INDEX('[1]period'!$D$3:$D$176,MATCH(D76,'[1]period'!$B$3:$B$176,0))</f>
        <v>2000</v>
      </c>
      <c r="D76" s="17">
        <v>2000</v>
      </c>
      <c r="E76" s="36">
        <v>2143.6</v>
      </c>
      <c r="F76" s="36">
        <v>44.7</v>
      </c>
      <c r="G76" s="36">
        <v>294.4</v>
      </c>
      <c r="H76" s="36">
        <v>1091.8</v>
      </c>
      <c r="I76" s="36">
        <v>131.3</v>
      </c>
      <c r="J76" s="36">
        <v>63.1</v>
      </c>
      <c r="K76" s="36">
        <v>360.5</v>
      </c>
    </row>
    <row r="77" spans="1:11" ht="16.5" thickBot="1" thickTop="1">
      <c r="A77" s="1">
        <v>5</v>
      </c>
      <c r="B77" s="20"/>
      <c r="C77" s="20">
        <f>INDEX('[1]period'!$D$3:$D$176,MATCH(D77,'[1]period'!$B$3:$B$176,0))</f>
        <v>2001</v>
      </c>
      <c r="D77" s="17">
        <v>2001</v>
      </c>
      <c r="E77" s="36">
        <v>2164.3</v>
      </c>
      <c r="F77" s="36">
        <v>43.2</v>
      </c>
      <c r="G77" s="36">
        <v>288.2</v>
      </c>
      <c r="H77" s="36">
        <v>1108.4</v>
      </c>
      <c r="I77" s="36">
        <v>122.2</v>
      </c>
      <c r="J77" s="36">
        <v>67.1</v>
      </c>
      <c r="K77" s="36">
        <v>374.4</v>
      </c>
    </row>
    <row r="78" spans="1:11" ht="16.5" thickBot="1" thickTop="1">
      <c r="A78" s="1">
        <v>5</v>
      </c>
      <c r="B78" s="20"/>
      <c r="C78" s="20">
        <f>INDEX('[1]period'!$D$3:$D$176,MATCH(D78,'[1]period'!$B$3:$B$176,0))</f>
        <v>2002</v>
      </c>
      <c r="D78" s="17">
        <v>2002</v>
      </c>
      <c r="E78" s="36">
        <v>2232.1</v>
      </c>
      <c r="F78" s="36">
        <v>44.6</v>
      </c>
      <c r="G78" s="36">
        <v>285.8</v>
      </c>
      <c r="H78" s="36">
        <v>1158.6</v>
      </c>
      <c r="I78" s="36">
        <v>127.7</v>
      </c>
      <c r="J78" s="36">
        <v>72.3</v>
      </c>
      <c r="K78" s="36">
        <v>381.5</v>
      </c>
    </row>
    <row r="79" spans="1:11" ht="16.5" thickBot="1" thickTop="1">
      <c r="A79" s="1">
        <v>5</v>
      </c>
      <c r="B79" s="20"/>
      <c r="C79" s="20">
        <f>INDEX('[1]period'!$D$3:$D$176,MATCH(D79,'[1]period'!$B$3:$B$176,0))</f>
        <v>2003</v>
      </c>
      <c r="D79" s="17">
        <v>2003</v>
      </c>
      <c r="E79" s="36">
        <v>2253.4</v>
      </c>
      <c r="F79" s="36">
        <v>44.4</v>
      </c>
      <c r="G79" s="36">
        <v>281.5</v>
      </c>
      <c r="H79" s="36">
        <v>1180.4</v>
      </c>
      <c r="I79" s="36">
        <v>127</v>
      </c>
      <c r="J79" s="36">
        <v>77.1</v>
      </c>
      <c r="K79" s="36">
        <v>376</v>
      </c>
    </row>
    <row r="80" spans="1:11" ht="16.5" thickBot="1" thickTop="1">
      <c r="A80" s="1">
        <v>5</v>
      </c>
      <c r="B80" s="20"/>
      <c r="C80" s="20">
        <f>INDEX('[1]period'!$D$3:$D$176,MATCH(D80,'[1]period'!$B$3:$B$176,0))</f>
        <v>2004</v>
      </c>
      <c r="D80" s="17">
        <v>2004</v>
      </c>
      <c r="E80" s="36">
        <v>2180.3</v>
      </c>
      <c r="F80" s="36">
        <v>43.5</v>
      </c>
      <c r="G80" s="36">
        <v>279.2</v>
      </c>
      <c r="H80" s="36">
        <v>1139.6</v>
      </c>
      <c r="I80" s="36">
        <v>116.6</v>
      </c>
      <c r="J80" s="36">
        <v>79.8</v>
      </c>
      <c r="K80" s="36">
        <v>364.1</v>
      </c>
    </row>
    <row r="81" spans="1:11" ht="16.5" thickBot="1" thickTop="1">
      <c r="A81" s="1">
        <v>5</v>
      </c>
      <c r="B81" s="20"/>
      <c r="C81" s="20">
        <f>INDEX('[1]period'!$D$3:$D$176,MATCH(D81,'[1]period'!$B$3:$B$176,0))</f>
        <v>2005</v>
      </c>
      <c r="D81" s="17">
        <v>2005</v>
      </c>
      <c r="E81" s="36">
        <v>2173.5</v>
      </c>
      <c r="F81" s="36">
        <v>45.1</v>
      </c>
      <c r="G81" s="36">
        <v>276.5</v>
      </c>
      <c r="H81" s="36">
        <v>1140.7</v>
      </c>
      <c r="I81" s="36">
        <v>117.6</v>
      </c>
      <c r="J81" s="36">
        <v>87</v>
      </c>
      <c r="K81" s="36">
        <v>352.6</v>
      </c>
    </row>
    <row r="82" spans="1:11" ht="16.5" thickBot="1" thickTop="1">
      <c r="A82" s="1">
        <v>5</v>
      </c>
      <c r="B82" s="20"/>
      <c r="C82" s="20">
        <f>INDEX('[1]period'!$D$3:$D$176,MATCH(D82,'[1]period'!$B$3:$B$176,0))</f>
        <v>2006</v>
      </c>
      <c r="D82" s="17">
        <v>2006</v>
      </c>
      <c r="E82" s="36">
        <v>1997.3</v>
      </c>
      <c r="F82" s="36">
        <v>40.9</v>
      </c>
      <c r="G82" s="36">
        <v>270.5</v>
      </c>
      <c r="H82" s="36">
        <v>1050.2</v>
      </c>
      <c r="I82" s="36">
        <v>101.2</v>
      </c>
      <c r="J82" s="36">
        <v>82.2</v>
      </c>
      <c r="K82" s="36">
        <v>313.6</v>
      </c>
    </row>
    <row r="83" spans="1:11" ht="16.5" thickBot="1" thickTop="1">
      <c r="A83" s="1">
        <v>5</v>
      </c>
      <c r="B83" s="20"/>
      <c r="C83" s="20">
        <f>INDEX('[1]period'!$D$3:$D$176,MATCH(D83,'[1]period'!$B$3:$B$176,0))</f>
        <v>2007</v>
      </c>
      <c r="D83" s="17">
        <v>2007</v>
      </c>
      <c r="E83" s="36">
        <v>1888.8</v>
      </c>
      <c r="F83" s="36">
        <v>38.5</v>
      </c>
      <c r="G83" s="36">
        <v>269.2</v>
      </c>
      <c r="H83" s="36">
        <v>991.8</v>
      </c>
      <c r="I83" s="36">
        <v>94.3</v>
      </c>
      <c r="J83" s="36">
        <v>79.7</v>
      </c>
      <c r="K83" s="36">
        <v>288.1</v>
      </c>
    </row>
    <row r="84" spans="1:11" ht="16.5" thickBot="1" thickTop="1">
      <c r="A84" s="1">
        <v>5</v>
      </c>
      <c r="B84" s="20"/>
      <c r="C84" s="20">
        <f>INDEX('[1]period'!$D$3:$D$176,MATCH(D84,'[1]period'!$B$3:$B$176,0))</f>
        <v>2008</v>
      </c>
      <c r="D84" s="17">
        <v>2008</v>
      </c>
      <c r="E84" s="36">
        <v>1860</v>
      </c>
      <c r="F84" s="36">
        <v>38.5</v>
      </c>
      <c r="G84" s="36">
        <v>267.2</v>
      </c>
      <c r="H84" s="36">
        <v>978.2</v>
      </c>
      <c r="I84" s="36">
        <v>95.4</v>
      </c>
      <c r="J84" s="36">
        <v>81.8</v>
      </c>
      <c r="K84" s="36">
        <v>271.3</v>
      </c>
    </row>
    <row r="85" ht="14.25" thickTop="1"/>
  </sheetData>
  <sheetProtection/>
  <mergeCells count="4">
    <mergeCell ref="B1:M1"/>
    <mergeCell ref="D2:J2"/>
    <mergeCell ref="D3:J3"/>
    <mergeCell ref="D34:AP34"/>
  </mergeCells>
  <hyperlinks>
    <hyperlink ref="D22" r:id="rId1" display="http://www.ined.fr/en/pop_figures/developed_countries/developed_countries_database/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2012-04-01T19:24:06Z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